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drawings/drawing2.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diagrams/data2.xml" ContentType="application/vnd.openxmlformats-officedocument.drawingml.diagramData+xml"/>
  <Override PartName="/xl/diagrams/layout2.xml" ContentType="application/vnd.openxmlformats-officedocument.drawingml.diagramLayout+xml"/>
  <Override PartName="/xl/diagrams/quickStyle2.xml" ContentType="application/vnd.openxmlformats-officedocument.drawingml.diagramStyle+xml"/>
  <Override PartName="/xl/diagrams/colors2.xml" ContentType="application/vnd.openxmlformats-officedocument.drawingml.diagramColors+xml"/>
  <Override PartName="/xl/diagrams/drawing2.xml" ContentType="application/vnd.ms-office.drawingml.diagramDrawing+xml"/>
  <Override PartName="/xl/diagrams/data3.xml" ContentType="application/vnd.openxmlformats-officedocument.drawingml.diagramData+xml"/>
  <Override PartName="/xl/diagrams/layout3.xml" ContentType="application/vnd.openxmlformats-officedocument.drawingml.diagramLayout+xml"/>
  <Override PartName="/xl/diagrams/quickStyle3.xml" ContentType="application/vnd.openxmlformats-officedocument.drawingml.diagramStyle+xml"/>
  <Override PartName="/xl/diagrams/colors3.xml" ContentType="application/vnd.openxmlformats-officedocument.drawingml.diagramColors+xml"/>
  <Override PartName="/xl/diagrams/drawing3.xml" ContentType="application/vnd.ms-office.drawingml.diagramDrawing+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updateLinks="never" codeName="ThisWorkbook" hidePivotFieldList="1"/>
  <mc:AlternateContent xmlns:mc="http://schemas.openxmlformats.org/markup-compatibility/2006">
    <mc:Choice Requires="x15">
      <x15ac:absPath xmlns:x15ac="http://schemas.microsoft.com/office/spreadsheetml/2010/11/ac" url="C:\Users\aordonez\Desktop\R R 2023\R R 016 2023\procedimientos\PVCGF 04\"/>
    </mc:Choice>
  </mc:AlternateContent>
  <bookViews>
    <workbookView xWindow="0" yWindow="0" windowWidth="28800" windowHeight="11835" tabRatio="831"/>
  </bookViews>
  <sheets>
    <sheet name="FENECIMIENTO" sheetId="46" r:id="rId1"/>
    <sheet name="Instructivo" sheetId="49" r:id="rId2"/>
    <sheet name="LISTAS" sheetId="50" state="hidden" r:id="rId3"/>
  </sheets>
  <externalReferences>
    <externalReference r:id="rId4"/>
    <externalReference r:id="rId5"/>
    <externalReference r:id="rId6"/>
    <externalReference r:id="rId7"/>
    <externalReference r:id="rId8"/>
  </externalReferences>
  <definedNames>
    <definedName name="_xlnm._FilterDatabase" localSheetId="2" hidden="1">LISTAS!$F$2:$H$100</definedName>
    <definedName name="Base_Gasto">#REF!</definedName>
    <definedName name="BaseSeleccionadaGasto">#REF!</definedName>
    <definedName name="Calif_Financiera">#REF!</definedName>
    <definedName name="ConceptoPPP">#REF!</definedName>
    <definedName name="Eficacia_objetivo29" localSheetId="0">OFFSET(#REF!,0,0,COUNTA(#REF!))</definedName>
    <definedName name="Eficacia_objetivo29">OFFSET(#REF!,0,0,COUNTA(#REF!))</definedName>
    <definedName name="EficaciaDesempeño">#REF!</definedName>
    <definedName name="EficaciaPPP">#REF!</definedName>
    <definedName name="EficienciaDesempeño">#REF!</definedName>
    <definedName name="EficienciaPPP">#REF!</definedName>
    <definedName name="ejecucion_gastos" localSheetId="2">'[1]INDICADORES Y HALLAZGOS '!#REF!</definedName>
    <definedName name="ejecucion_gastos">#REF!</definedName>
    <definedName name="ejecucion_ingresos" localSheetId="2">'[1]INDICADORES Y HALLAZGOS '!#REF!</definedName>
    <definedName name="ejecucion_ingresos">#REF!</definedName>
    <definedName name="Entidad__auditada">#REF!</definedName>
    <definedName name="entidades" localSheetId="0">[2]CONTRATACION!$A$65335:$A$65470</definedName>
    <definedName name="ETAP" localSheetId="0">[2]CONTRATACION!$A$65475:$A$65481</definedName>
    <definedName name="gasto_economia">#REF!</definedName>
    <definedName name="gasto_eficacia">#REF!</definedName>
    <definedName name="gasto_eficiencia">#REF!</definedName>
    <definedName name="IDI">#REF!</definedName>
    <definedName name="lista_sujetos">#REF!</definedName>
    <definedName name="Mustra_min">#REF!</definedName>
    <definedName name="OpinionFinanciera">#REF!</definedName>
    <definedName name="ParametroMin">#REF!</definedName>
    <definedName name="ParaminAlta" localSheetId="2">'[3]MATERIALIDAD GASTO PÚBLICO'!$O$42</definedName>
    <definedName name="ParaminAlta">#REF!</definedName>
    <definedName name="ParaminBaja" localSheetId="2">'[3]MATERIALIDAD GASTO PÚBLICO'!$O$40</definedName>
    <definedName name="ParaminBaja">#REF!</definedName>
    <definedName name="ParaminMedia" localSheetId="2">'[3]MATERIALIDAD GASTO PÚBLICO'!$O$41</definedName>
    <definedName name="ParaminMedia">#REF!</definedName>
    <definedName name="PORC_IDI">#REF!</definedName>
    <definedName name="PORCENTAJE_IDI">#REF!</definedName>
    <definedName name="proyecto" localSheetId="2" hidden="1">#REF!</definedName>
    <definedName name="proyecto" hidden="1">#REF!</definedName>
    <definedName name="REPONDERADOR1" localSheetId="0">OFFSET('[4]PLANES, PROGRAMAS, PROY-CB'!$AQ$7,0,0,COUNTA('[4]PLANES, PROGRAMAS, PROY-CB'!$AQ$7:$AQ1048576))</definedName>
    <definedName name="REPONDERADOR1">OFFSET(#REF!,0,0,COUNTA(#REF!))</definedName>
    <definedName name="REPONDERADOR10">#REF!</definedName>
    <definedName name="REPONDERADOR11">#REF!</definedName>
    <definedName name="REPONDERADOR12">#REF!</definedName>
    <definedName name="REPONDERADOR13">#REF!</definedName>
    <definedName name="REPONDERADOR14">#REF!</definedName>
    <definedName name="REPONDERADOR15">#REF!</definedName>
    <definedName name="REPONDERADOR16">#REF!</definedName>
    <definedName name="REPONDERADOR17">#REF!</definedName>
    <definedName name="REPONDERADOR18">#REF!</definedName>
    <definedName name="REPONDERADOR19">#REF!</definedName>
    <definedName name="REPONDERADOR2">#REF!</definedName>
    <definedName name="REPONDERADOR20">#REF!</definedName>
    <definedName name="REPONDERADOR21">#REF!</definedName>
    <definedName name="REPONDERADOR22">#REF!</definedName>
    <definedName name="REPONDERADOR23">#REF!</definedName>
    <definedName name="REPONDERADOR24">#REF!</definedName>
    <definedName name="REPONDERADOR25">#REF!</definedName>
    <definedName name="REPONDERADOR26">#REF!</definedName>
    <definedName name="REPONDERADOR27">#REF!</definedName>
    <definedName name="REPONDERADOR28">#REF!</definedName>
    <definedName name="REPONDERADOR29">#REF!</definedName>
    <definedName name="REPONDERADOR3">#REF!</definedName>
    <definedName name="REPONDERADOR30">#REF!</definedName>
    <definedName name="REPONDERADOR31">#REF!</definedName>
    <definedName name="REPONDERADOR32">#REF!</definedName>
    <definedName name="REPONDERADOR33">#REF!</definedName>
    <definedName name="REPONDERADOR34">#REF!</definedName>
    <definedName name="REPONDERADOR4">#REF!</definedName>
    <definedName name="REPONDERADOR5">#REF!</definedName>
    <definedName name="REPONDERADOR6">#REF!</definedName>
    <definedName name="REPONDERADOR7">#REF!</definedName>
    <definedName name="REPONDERADOR8">#REF!</definedName>
    <definedName name="REPONDERADOR9">#REF!</definedName>
    <definedName name="REPONDETADOR28">#REF!</definedName>
    <definedName name="RiesgoControlGasto">#REF!</definedName>
    <definedName name="RTA">[5]LISTA!$E$2:$E$4</definedName>
    <definedName name="Sectoriales">#REF!</definedName>
    <definedName name="Tabla">LISTAS!#REF!</definedName>
    <definedName name="TFenecimiento">TablaFenecimiento6[]</definedName>
    <definedName name="Tipo_de_Auditoría">FENECIMIENTO!$R$56:$R$57</definedName>
    <definedName name="TIPO_HALLAZGOS">#REF!</definedName>
    <definedName name="TMacroprocesos">TablaMacroprocesos4[[MACROPROCESO]:[MIXTA&lt;50]]</definedName>
    <definedName name="TProceso">LISTAS!$V$8:$Z$15</definedName>
    <definedName name="TProcesos">TablaProcesos5[[PROCESO]:[MIXTA&lt;50]]</definedName>
    <definedName name="TSujetos">LISTAS!$R$3:$T$96</definedName>
    <definedName name="VALOR_IDI">#REF!</definedName>
    <definedName name="ValorUniversoGasto">#REF!</definedName>
    <definedName name="Vigencia">#REF!</definedName>
    <definedName name="x">#REF!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7" i="46" l="1"/>
  <c r="B12" i="46"/>
  <c r="B23" i="46"/>
  <c r="D25" i="46"/>
  <c r="D19" i="46"/>
  <c r="D17" i="46"/>
  <c r="D14" i="46" l="1"/>
  <c r="D12" i="46" l="1"/>
  <c r="C23" i="46"/>
  <c r="D23" i="46" s="1"/>
  <c r="D27" i="46" l="1"/>
  <c r="G27" i="46" s="1"/>
  <c r="G29" i="46" s="1"/>
  <c r="E27" i="46"/>
  <c r="F27" i="46"/>
  <c r="E33" i="46"/>
  <c r="I16" i="46" l="1"/>
  <c r="B4" i="46" l="1"/>
  <c r="F35" i="46" l="1"/>
  <c r="E35" i="46"/>
  <c r="B29" i="46"/>
  <c r="D21" i="46"/>
  <c r="D16" i="46"/>
  <c r="H17" i="46" l="1"/>
  <c r="H12" i="46" l="1"/>
  <c r="F16" i="46" l="1"/>
  <c r="F29" i="46" s="1"/>
  <c r="H25" i="46" l="1"/>
  <c r="H19" i="46" l="1"/>
  <c r="H21" i="46" s="1"/>
  <c r="E21" i="46"/>
  <c r="E16" i="46" l="1"/>
  <c r="E29" i="46" s="1"/>
  <c r="H14" i="46"/>
  <c r="I15" i="46" s="1"/>
  <c r="H16" i="46" l="1"/>
  <c r="G30" i="46" l="1"/>
  <c r="F30" i="46" l="1"/>
  <c r="H23" i="46"/>
  <c r="H27" i="46" s="1"/>
  <c r="I28" i="46" s="1"/>
  <c r="H29" i="46" l="1"/>
  <c r="C31" i="46" s="1"/>
  <c r="E31" i="46" s="1"/>
  <c r="E30" i="46"/>
</calcChain>
</file>

<file path=xl/sharedStrings.xml><?xml version="1.0" encoding="utf-8"?>
<sst xmlns="http://schemas.openxmlformats.org/spreadsheetml/2006/main" count="1116" uniqueCount="384">
  <si>
    <t>PLAN DE MEJORAMIENTO</t>
  </si>
  <si>
    <t>EFICACIA</t>
  </si>
  <si>
    <t>FENECIMIENTO</t>
  </si>
  <si>
    <t>CONCEPTO DE GESTIÓN</t>
  </si>
  <si>
    <t>GESTIÓN PRESUPUESTAL</t>
  </si>
  <si>
    <t>GESTIÓN FINANCIERA</t>
  </si>
  <si>
    <t>ESTADOS FINANCIEROS</t>
  </si>
  <si>
    <t>CONTROL FISCAL INTERNO</t>
  </si>
  <si>
    <t>ECONOMIA</t>
  </si>
  <si>
    <t>EFICIENCIA</t>
  </si>
  <si>
    <t>PRINCIPIOS DE LA GESTIÓN FISCAL</t>
  </si>
  <si>
    <t>PONDERACIÓN</t>
  </si>
  <si>
    <t>CONCEPTO</t>
  </si>
  <si>
    <t>INEFECTIVO</t>
  </si>
  <si>
    <t>EFECTIVO</t>
  </si>
  <si>
    <t>MUESTRA</t>
  </si>
  <si>
    <t>X</t>
  </si>
  <si>
    <t>Empresa de Transporte del Tercer Milenio - Transmilenio S.A.</t>
  </si>
  <si>
    <t>NO APLICA</t>
  </si>
  <si>
    <t>Secretaría Distrital de Integración Social</t>
  </si>
  <si>
    <t>Secretaría Distrital de Gobierno</t>
  </si>
  <si>
    <t>Canal Capital</t>
  </si>
  <si>
    <t>Lotería de Bogotá</t>
  </si>
  <si>
    <t>Caja de Vivienda Popular</t>
  </si>
  <si>
    <t>Secretaría Distrital de Movilidad</t>
  </si>
  <si>
    <t>Secretaría Distrital de Hacienda</t>
  </si>
  <si>
    <t>Empresa Metro de Bogotá S.A.</t>
  </si>
  <si>
    <t>Secretaría Distrital del Hábitat</t>
  </si>
  <si>
    <t>Secretaría Distrital de la Mujer</t>
  </si>
  <si>
    <t>Veeduría Distrital</t>
  </si>
  <si>
    <t>Fondo de Desarrollo Local de Chapinero</t>
  </si>
  <si>
    <t>Fondo de Desarrollo Local de Usme</t>
  </si>
  <si>
    <t>Fondo de Desarrollo Local de Tunjuelito</t>
  </si>
  <si>
    <t>Fondo de Desarrollo Local de Bosa</t>
  </si>
  <si>
    <t>Fondo de Desarrollo Local de Kennedy</t>
  </si>
  <si>
    <t>Fondo de Desarrollo Local de Fontibón</t>
  </si>
  <si>
    <t>Fondo de Desarrollo Local de Engativá</t>
  </si>
  <si>
    <t>Fondo de Desarrollo Local de Suba</t>
  </si>
  <si>
    <t>Fondo de Desarrollo Local de Barrios Unidos</t>
  </si>
  <si>
    <t>Fondo de Desarrollo Local de Teusaquillo</t>
  </si>
  <si>
    <t>Fondo de Desarrollo Local de Sumapaz</t>
  </si>
  <si>
    <t>Personería de Bogotá</t>
  </si>
  <si>
    <t>Secretaría General de la Alcaldía Mayor de Bogotá, D.C.</t>
  </si>
  <si>
    <t>Departamento Administrativo del Servicio Civil Distrital - DASCD</t>
  </si>
  <si>
    <t>Secretaría Jurídica Distrtial</t>
  </si>
  <si>
    <t>Instituto para la Economía Social - IPES</t>
  </si>
  <si>
    <t>Instituto de Desarrollo Urbano - IDU</t>
  </si>
  <si>
    <t>Fondo de Prestaciones Económicas, Cesantías y Pensiones - FONCEP</t>
  </si>
  <si>
    <t>Instituto Distrital de Recreación y Deporte - IDRD</t>
  </si>
  <si>
    <t>Instituto Distrital de Patrimonio Cultural - IDPC</t>
  </si>
  <si>
    <t>Instituto para la Protección de la Niñez y la Juventud - IDIPRON</t>
  </si>
  <si>
    <t>Instituto para la Investigación Educativa y el Desarrollo Pedagógico - IDEP</t>
  </si>
  <si>
    <t>Instituto Distrital de las Artes - IDARTES</t>
  </si>
  <si>
    <t>Unidad Administrativa Especial de Catastro Distrital - UAECD</t>
  </si>
  <si>
    <t>Unidad Administrativa Especial de Rehabilitación y Mantenimiento Vial - UAERMV</t>
  </si>
  <si>
    <t>Unidad Administrativa Especial de Servicios Públicos - UAESP</t>
  </si>
  <si>
    <t>Subred Integrada de Servicios de Salud Sur Occidente E.S.E.</t>
  </si>
  <si>
    <t>Subred Integrada de Servicios de Salud Sur E.S.E.</t>
  </si>
  <si>
    <t>Sujeto de Control</t>
  </si>
  <si>
    <t>Secretaría Distrital de Cultura, Recreación y Deporte - SDCRD</t>
  </si>
  <si>
    <t>Instituto Distrital de Turismo-IDT</t>
  </si>
  <si>
    <t>Instituto Distrital de Participación y Acción Comunal - IDPAC</t>
  </si>
  <si>
    <t>Fundación Gilberto Alzate Avendaño - FUGA</t>
  </si>
  <si>
    <t>Orquesta Filarmónica de Bogotá - OFB</t>
  </si>
  <si>
    <t>TIPO DE MATRIZ
(Identificación de la matriz a aplicar)</t>
  </si>
  <si>
    <t>PUBLICA SIN GESTIÓN FINANCIERA</t>
  </si>
  <si>
    <t>Instituto Distrital de Gestión del Riesgo y Cambio Climático - IDIGER - Fondo Disitrital para la Gestión de Riesgos y Cambio Climático de Bogotá D.C. - FONDIGER</t>
  </si>
  <si>
    <t>Secretaría Distrital de Planeación - SDP</t>
  </si>
  <si>
    <t>Fondo de Desarrollo Local de Santafe</t>
  </si>
  <si>
    <t>Fondo de Desarrollo Local Puente Aranda</t>
  </si>
  <si>
    <t>Fondo de Desarrollo Local la Candelaria</t>
  </si>
  <si>
    <t>Fondo de Desarrollo Local los Mártires</t>
  </si>
  <si>
    <t>Fondo de Desarrollo Local Antonio Nariño</t>
  </si>
  <si>
    <t>Secretaría Distrital de Ambiente – SDA</t>
  </si>
  <si>
    <t>Instituto Distrital de Protección y Bienestar Animal - IDPYBA</t>
  </si>
  <si>
    <t>Secretaría Distrital de Desarrollo Económico-SDDE</t>
  </si>
  <si>
    <t>Secretaria de Educación Distrital - SED</t>
  </si>
  <si>
    <t>Universidad Distrital Francisco José de Caldas - UDFJC</t>
  </si>
  <si>
    <t>Departamento Administrativo de la Defensoría del Espacio Público – DADEP</t>
  </si>
  <si>
    <t>PUBLICA CON GESTIÓN FINANCIERA</t>
  </si>
  <si>
    <t>Fondo de Desarrollo Local de Ciudad Bolivar</t>
  </si>
  <si>
    <t>Fondo de Desarrollo Local de San Cristobal</t>
  </si>
  <si>
    <t>Fondo de Desarrollo Local Rafael Uribe</t>
  </si>
  <si>
    <t>Fondo de Desarrollo Local de Usaquén</t>
  </si>
  <si>
    <t>Fondo Financiero Distrital de Salud - FFDS</t>
  </si>
  <si>
    <t>Unidad Administrativa Especial Cuerpo Oficial de Bomberos - UAECOB</t>
  </si>
  <si>
    <t>Secretaria Distrital de Seguridad, Convivencia y Justicia</t>
  </si>
  <si>
    <t>Secretaría Distrital de Salud - SDS</t>
  </si>
  <si>
    <t>Jardín Botánico José Celestino Mutis - JBB</t>
  </si>
  <si>
    <t>Empresa de Renovación y Desarrollo Urbano de Bogotá</t>
  </si>
  <si>
    <t>PUBLICA CON PLAN ESTRATEGICO Y CONTRATACIÓN MIXTA</t>
  </si>
  <si>
    <t>CON OBSERVACIONES</t>
  </si>
  <si>
    <t xml:space="preserve">317 - Corporación para el Desarrollo y la Productividad Bogotá Región - INVEST IN BOGOTÁ. </t>
  </si>
  <si>
    <t xml:space="preserve">263 - Empresa de Renovación y Desarrollo Urbano de Bogotá D.C. – ERU. </t>
  </si>
  <si>
    <t xml:space="preserve">226 - Unidad Administrativa Especial de Catastro Distrital - UAECD  </t>
  </si>
  <si>
    <t xml:space="preserve">262 - Empresa de Transporte del Tercer Milenio - Transmilenio S.A. </t>
  </si>
  <si>
    <t xml:space="preserve">311 - Terminal de Transporte S.A.  </t>
  </si>
  <si>
    <t xml:space="preserve">266 - Metro de Bogotá S.A. </t>
  </si>
  <si>
    <t xml:space="preserve">227 - Unidad Administrativa Especial de Rehabilitación y Mantenimiento Vial – UAERMV. </t>
  </si>
  <si>
    <t xml:space="preserve">425 - Subred Integrada de Servicios de Salud Sur E.S.E. </t>
  </si>
  <si>
    <t xml:space="preserve">424 - Subred Integrada de Servicios de Salud Sur Occidente E.S.E. </t>
  </si>
  <si>
    <t xml:space="preserve">426 - Subred Integrada de Servicios de Salud Norte E.S.E.  </t>
  </si>
  <si>
    <t xml:space="preserve">423 - Subred Integrada de Servicios de Salud Centro Oriente E.S.E.   </t>
  </si>
  <si>
    <t xml:space="preserve">428 - Capital Salud. Entidad promotora de salud del régimen subsidiado S.A.S. - CAPITAL SALUD EPS-S S.A.S. </t>
  </si>
  <si>
    <t xml:space="preserve">710 - Grupo Energía Bogotá S.A. E.S.P. – GEB S.A. E.S.P. </t>
  </si>
  <si>
    <t xml:space="preserve">705 - Empresa Generadora de Energía S.A. E.S.P. - EMGESA S.A. E.S.P. </t>
  </si>
  <si>
    <t xml:space="preserve">702 - Compañía de Distribución y Comercialización de Energía S.A. E.S.P. CODENSA S.A. E.S.P. </t>
  </si>
  <si>
    <t xml:space="preserve">712 - VANTI S.A. ESP </t>
  </si>
  <si>
    <t xml:space="preserve">718 - Transportadora de Gas Internacional S.A. E.S.P.– TGI S.A. E.S.P. </t>
  </si>
  <si>
    <t xml:space="preserve">265 - Empresa de Acueducto y Alcantarillado de Bogotá, EAAB -E.S.P.  </t>
  </si>
  <si>
    <t xml:space="preserve">721 - Caudales de Colombia S.A. E.S.P. </t>
  </si>
  <si>
    <t xml:space="preserve">228 - Unidad Administrativa Especial de Servicios Públicos - UAESP </t>
  </si>
  <si>
    <t xml:space="preserve">708 - Empresa de Telecomunicaciones de Bogotá S.A. E.S.P. </t>
  </si>
  <si>
    <t xml:space="preserve">729 - SKYNET de Colombia S.A. E.S.P. </t>
  </si>
  <si>
    <t xml:space="preserve">704 - Compañía Colombiana de Servicios de Valor Agregado y Telemático S.A. ESP - COLVATEL S.A E.S.P. </t>
  </si>
  <si>
    <t xml:space="preserve">709 - Américas Business Process Services S.A. </t>
  </si>
  <si>
    <t xml:space="preserve">DIRECCIÓN DE PARTICIPACIÓN CIUDADANA Y DESARROLLO LOCAL </t>
  </si>
  <si>
    <t xml:space="preserve">DIRECCIÓN SECTOR MOVILIDAD </t>
  </si>
  <si>
    <t xml:space="preserve">DIRECCIÓN SECTOR GESTIÓN JURIDICA </t>
  </si>
  <si>
    <t xml:space="preserve">DIRECCIÓN SECTOR SALUD </t>
  </si>
  <si>
    <t xml:space="preserve">DIRECCIÓN SECTOR GOBIERNO </t>
  </si>
  <si>
    <t xml:space="preserve">DIRECCIÓN SECTOR EQUIDAD Y GÉNERO </t>
  </si>
  <si>
    <t xml:space="preserve">DIRECCIÓN SECTOR HÁBITAT Y AMBIENTE </t>
  </si>
  <si>
    <t xml:space="preserve">DIRECCIÓN SECTOR EDUCACIÓN </t>
  </si>
  <si>
    <t xml:space="preserve">DIRECCIÓN SECTOR HACIENDA </t>
  </si>
  <si>
    <t xml:space="preserve">DIRECCIÓN SECTOR DESARROLLO ECONÓMICO, INDUSTRIA Y TURISMO </t>
  </si>
  <si>
    <t xml:space="preserve">DIRECCIÓN SECTOR INTEGRACIÓN SOCIAL </t>
  </si>
  <si>
    <t xml:space="preserve">DIRECCIÓN SECTOR SERVICIOS PÚBLICOS </t>
  </si>
  <si>
    <t xml:space="preserve">DIRECCIÓN SECTOR CULTURA, RECREACIÓN Y DEPORTE </t>
  </si>
  <si>
    <t>DIRECCIÓN SECTOR SEGURIDAD, CONVIVENCIA Y JUSTICIA</t>
  </si>
  <si>
    <t>EFICAZ</t>
  </si>
  <si>
    <t>INEFICAZ</t>
  </si>
  <si>
    <t>FINANCIERA Y DE GESTIÓN</t>
  </si>
  <si>
    <t>MACROPROCESO</t>
  </si>
  <si>
    <t>PROCESO</t>
  </si>
  <si>
    <t>CONCEPTO/
OPINION</t>
  </si>
  <si>
    <t>PUBLICA</t>
  </si>
  <si>
    <t>MIXTA</t>
  </si>
  <si>
    <t>OPINION ESTADOS FINANCIEROS</t>
  </si>
  <si>
    <t>DESEMPEÑO FINANCIERO</t>
  </si>
  <si>
    <t>CONCEPTO  GESTIÓN DESEMPEÑO FINANCIERO</t>
  </si>
  <si>
    <t>TOTAL MACROPROCESO GESTIÓN FINANCIERA</t>
  </si>
  <si>
    <t>PRESUPUESTO DE INGRESOS</t>
  </si>
  <si>
    <t>PRESUPUESTO DE GASTOS (PRESUPUESTO DE COSTOS Y GASTOS)</t>
  </si>
  <si>
    <t>TOTAL MACROPROCESO GESTIÓN PRESUPUESTAL</t>
  </si>
  <si>
    <t>GESTIÓN DE INVERSIÓN Y GASTO</t>
  </si>
  <si>
    <t>PLANES, PROGRAMAS Y PROYECTOS</t>
  </si>
  <si>
    <t>CONCEPTO GESTIÓN DE LA INVERSIÓN</t>
  </si>
  <si>
    <t>GASTO PÚBLICO</t>
  </si>
  <si>
    <t xml:space="preserve">TOTAL MACROPROCESO GESTIÓN DE INVERSIÓN Y GASTO </t>
  </si>
  <si>
    <t>TOTAL PONDERADO</t>
  </si>
  <si>
    <t>Calificación por Principio</t>
  </si>
  <si>
    <t>CONCEPTO DE CALIDAD Y EFICIENCIA</t>
  </si>
  <si>
    <t>CONCEPTO DE EFICACIA Y EFECTIVIDAD</t>
  </si>
  <si>
    <t xml:space="preserve">SUPERVISOR: </t>
  </si>
  <si>
    <t>Fecha de Revisión:</t>
  </si>
  <si>
    <t>ABSTENCIÓN</t>
  </si>
  <si>
    <t>NO</t>
  </si>
  <si>
    <t>SI</t>
  </si>
  <si>
    <t>OPINION PRESUPUESTAL DE GASTOS/COSTOS Y GASTOS</t>
  </si>
  <si>
    <t>CONCEPTO  GESTIÓN GASTO PÚBLICO</t>
  </si>
  <si>
    <t>Tipo de Auditoría</t>
  </si>
  <si>
    <t>FINANCIERA Y DE GESTIÓN ABREVIADA</t>
  </si>
  <si>
    <t>CUMPLIMIENTO</t>
  </si>
  <si>
    <t>DESEMPEÑO</t>
  </si>
  <si>
    <t>Capital Salud. Entidad Promotora de Salud del Régimen Subsidiado S.A.S.</t>
  </si>
  <si>
    <t>Empresa de Acueducto, Alcantarillado de Bogotá, EAB - E.S.P.</t>
  </si>
  <si>
    <t>PUBLICA CON GESTIÓN FINANCIERA Y CONTRATACIÓN MIXTA</t>
  </si>
  <si>
    <t>Empresa de Telecomunicaciones de Bogotá S.A. E.S.P. -ETB</t>
  </si>
  <si>
    <t>Grupo Energia de Bogotá S.A. E.S.P. GEB S.A. E.S.P.</t>
  </si>
  <si>
    <t>SKYNET de Colombia S.A.</t>
  </si>
  <si>
    <t>Trasportadora de Gas Internacional S.A. ESP.</t>
  </si>
  <si>
    <t>TIPO_ENTIDAD</t>
  </si>
  <si>
    <t>MIXTA&gt;50</t>
  </si>
  <si>
    <t>ABREVIADA</t>
  </si>
  <si>
    <t>MIXTA&lt;50</t>
  </si>
  <si>
    <t>SE FENECE</t>
  </si>
  <si>
    <t>NO SE FENECE</t>
  </si>
  <si>
    <t>MIN</t>
  </si>
  <si>
    <t>MAX</t>
  </si>
  <si>
    <t>Corporación para el desarrollo y la productividad Bogotá-Región - INVEST IN BOGOTÁ.</t>
  </si>
  <si>
    <t>Corporación MALOKA de Ciencia, Tecnología e Innovación - MALOKA</t>
  </si>
  <si>
    <t>Compañía de Distribución y Comercialización de Energía S.A. ESP. CODENSA S.A. ESP.</t>
  </si>
  <si>
    <t>Empresa Generadora de Energía S.A., E.S.P.- EMGESA S.A. E.S.P.</t>
  </si>
  <si>
    <t>Americas Business Process Services S.A.</t>
  </si>
  <si>
    <t>Vanti  S.A. E.S.P.</t>
  </si>
  <si>
    <t>MATRIZ DE CALIFICACIÓN DE LA GESTIÓN FISCAL</t>
  </si>
  <si>
    <t>AUDITORÍA FINANCIERA Y DE GESTIÓN</t>
  </si>
  <si>
    <t>Versión:
1.0</t>
  </si>
  <si>
    <t>PAD:</t>
  </si>
  <si>
    <t>Auditores:</t>
  </si>
  <si>
    <t>Personal de Apoyo</t>
  </si>
  <si>
    <t>Observaciones del Líder</t>
  </si>
  <si>
    <t>Gerente - Líder:</t>
  </si>
  <si>
    <t>Firma</t>
  </si>
  <si>
    <t>Nombre</t>
  </si>
  <si>
    <t>Dirección Sectorial:</t>
  </si>
  <si>
    <t>Sujeto de Vigilancia y Control Fiscal:</t>
  </si>
  <si>
    <t>3 - Fondo de Desarrollo Local de Santa Fe</t>
  </si>
  <si>
    <t>Vigencia auditada:</t>
  </si>
  <si>
    <t>Código Auditoría:</t>
  </si>
  <si>
    <t>Fecha de elaboración:</t>
  </si>
  <si>
    <t>Fecha de revisión Líder:</t>
  </si>
  <si>
    <t>CÓDIGO</t>
  </si>
  <si>
    <t>DEPENDENCIA</t>
  </si>
  <si>
    <t>CONCATENADO</t>
  </si>
  <si>
    <t>SUJETOS DE CONTROL FISCAL</t>
  </si>
  <si>
    <t>REGIMEN</t>
  </si>
  <si>
    <t>SIN INGRESOS</t>
  </si>
  <si>
    <t>Rango de Calificación</t>
  </si>
  <si>
    <t>CLASIFICACION PRESUPUESTAL</t>
  </si>
  <si>
    <t xml:space="preserve">100000 - DIRECCIÓN SECTOR SALUD </t>
  </si>
  <si>
    <t>1 - Fondo de Desarrollo Local de Usaquén</t>
  </si>
  <si>
    <t>FDL</t>
  </si>
  <si>
    <t>12101 - GERENCIA LOCAL USAQUÉN</t>
  </si>
  <si>
    <t>INGRESOS</t>
  </si>
  <si>
    <t>&gt;=</t>
  </si>
  <si>
    <t>&lt;</t>
  </si>
  <si>
    <t xml:space="preserve">110000 - DIRECCIÓN SECTOR GOBIERNO </t>
  </si>
  <si>
    <t>10 - Fondo de Desarrollo Local de Engativá</t>
  </si>
  <si>
    <t xml:space="preserve">12110 - GERENCIA LOCAL ENGATIVÁ </t>
  </si>
  <si>
    <t>GASTOS</t>
  </si>
  <si>
    <t xml:space="preserve">12000 - DIRECCIÓN DE PARTICIPACIÓN CIUDADANA Y DESARROLLO LOCAL </t>
  </si>
  <si>
    <t>No tiene</t>
  </si>
  <si>
    <t>GASTOS DE OPERACIÓN COMERCIAL</t>
  </si>
  <si>
    <t xml:space="preserve">120000 - DIRECCIÓN SECTOR EQUIDAD Y GÉNERO </t>
  </si>
  <si>
    <t>102 - Personería de Bogotá</t>
  </si>
  <si>
    <t>100% publica</t>
  </si>
  <si>
    <t>RESERVAS CONSTITUIDAS / OBLIGACIONES / CUENTAS POR PAGAR</t>
  </si>
  <si>
    <t>GERENCIA LOCAL USAQUÉN</t>
  </si>
  <si>
    <t>104 - Secretaría General de la Alcaldía Mayor de Bogotá, D.C. – SGAMB</t>
  </si>
  <si>
    <t>El Auditor no conto con información o tiene incertidumbre relevante de la información reflejada en los informes presupuestales</t>
  </si>
  <si>
    <t>PASIVOS EXIGIBLES</t>
  </si>
  <si>
    <t xml:space="preserve">GERENCIA LOCAL CHAPINERO </t>
  </si>
  <si>
    <t xml:space="preserve">12102 - GERENCIA LOCAL CHAPINERO </t>
  </si>
  <si>
    <t>105 - Veeduría Distrital</t>
  </si>
  <si>
    <t>VIGENCIAS FUTURAS</t>
  </si>
  <si>
    <t>GERENCIA LOCAL SANTAFÉ</t>
  </si>
  <si>
    <t>12103 - GERENCIA LOCAL SANTAFÉ</t>
  </si>
  <si>
    <t>11 - Fondo de Desarrollo Local de Suba</t>
  </si>
  <si>
    <t xml:space="preserve">12111 - GERENCIA LOCAL SUBA </t>
  </si>
  <si>
    <t xml:space="preserve">GERENCIA LOCAL SAN CRISTÓBAL </t>
  </si>
  <si>
    <t xml:space="preserve">12104 - GERENCIA LOCAL SAN CRISTÓBAL </t>
  </si>
  <si>
    <t>110 - Secretaría Distrital de Gobierno – SDG</t>
  </si>
  <si>
    <t xml:space="preserve">GERENCIA LOCAL USME </t>
  </si>
  <si>
    <t xml:space="preserve">12105 - GERENCIA LOCAL USME </t>
  </si>
  <si>
    <t>111 - Secretaría Distrital de Hacienda – SDH</t>
  </si>
  <si>
    <t xml:space="preserve">150000 - DIRECCIÓN SECTOR HACIENDA </t>
  </si>
  <si>
    <t xml:space="preserve">GERENCIA LOCAL TUNJUELLTO </t>
  </si>
  <si>
    <t xml:space="preserve">12106 - GERENCIA LOCAL TUNJUELLTO </t>
  </si>
  <si>
    <t>112 - Secretaría de Educación del Distrito – SED - Fondos de Servicios Educativos de los Colegios e Instituciones adscritas a la Secretaría de Educación del Distrito</t>
  </si>
  <si>
    <t xml:space="preserve">140000 - DIRECCIÓN SECTOR EDUCACIÓN </t>
  </si>
  <si>
    <t xml:space="preserve">GERENCIA LOCAL BOSA </t>
  </si>
  <si>
    <t xml:space="preserve">12107 - GERENCIA LOCAL BOSA </t>
  </si>
  <si>
    <t>113 - Secretaría Distrital de Movilidad – SDM</t>
  </si>
  <si>
    <t xml:space="preserve">80000 - DIRECCIÓN SECTOR MOVILIDAD </t>
  </si>
  <si>
    <t xml:space="preserve">GERENCIA LOCAL KENNEDY </t>
  </si>
  <si>
    <t xml:space="preserve">12108 - GERENCIA LOCAL KENNEDY </t>
  </si>
  <si>
    <t>114 - Secretaría Distrital de Salud – SDS y 201 - Fondo Financiero Distrital de Salud – FFDS</t>
  </si>
  <si>
    <t xml:space="preserve">GERENCIA LOCAL FONTIBÓN </t>
  </si>
  <si>
    <t xml:space="preserve">12109 - GERENCIA LOCAL FONTIBÓN </t>
  </si>
  <si>
    <t>117 - Secretaría Distrital de Desarrollo Económico – SDDE</t>
  </si>
  <si>
    <t xml:space="preserve">190000 - DIRECCIÓN SECTOR DESARROLLO ECONÓMICO, INDUSTRIA Y TURISMO </t>
  </si>
  <si>
    <t xml:space="preserve">GERENCIA LOCAL ENGATIVÁ </t>
  </si>
  <si>
    <t>118 - Secretaría Distrital del Hábitat - SDHT</t>
  </si>
  <si>
    <t xml:space="preserve">130000 - DIRECCIÓN SECTOR HÁBITAT Y AMBIENTE </t>
  </si>
  <si>
    <t xml:space="preserve">GERENCIA LOCAL SUBA </t>
  </si>
  <si>
    <t>119 - Secretaría Distrital de Cultura, Recreación y Deporte – SDCRD</t>
  </si>
  <si>
    <t xml:space="preserve">220000 - DIRECCIÓN SECTOR CULTURA, RECREACIÓN Y DEPORTE </t>
  </si>
  <si>
    <t xml:space="preserve">GERENCIA LOCAL BARRIOS UNIDOS </t>
  </si>
  <si>
    <t xml:space="preserve">12112 - GERENCIA LOCAL BARRIOS UNIDOS </t>
  </si>
  <si>
    <t>12 - Fondo de Desarrollo Local de Barrios Unidos</t>
  </si>
  <si>
    <t xml:space="preserve">GERENCIA LOCAL TEUSAQUILLO </t>
  </si>
  <si>
    <t xml:space="preserve">12113 - GERENCIA LOCAL TEUSAQUILLO </t>
  </si>
  <si>
    <t>120 - Secretaría Distrital de Planeación – SDP</t>
  </si>
  <si>
    <t xml:space="preserve">GERENCIA LOCAL MÁRTIRES </t>
  </si>
  <si>
    <t xml:space="preserve">12114 - GERENCIA LOCAL MÁRTIRES </t>
  </si>
  <si>
    <t>121 - Secretaría Distrital de la Mujer – SDM</t>
  </si>
  <si>
    <t>GERENCIA LOCAL ANTONIO NARIÑO</t>
  </si>
  <si>
    <t>12115 - GERENCIA LOCAL ANTONIO NARIÑO</t>
  </si>
  <si>
    <t>122 - Secretaría Distrital de Integración Social – SDIS</t>
  </si>
  <si>
    <t xml:space="preserve">200000 - DIRECCIÓN SECTOR INTEGRACIÓN SOCIAL </t>
  </si>
  <si>
    <t xml:space="preserve">GERENCIA LOCAL PUENTE ARANDA </t>
  </si>
  <si>
    <t xml:space="preserve">12116 - GERENCIA LOCAL PUENTE ARANDA </t>
  </si>
  <si>
    <t>125 - Departamento Administrativo del Servicio Civil Distrital – DASCD</t>
  </si>
  <si>
    <t xml:space="preserve">GERENCIA LOCAL LA CANDELARIA </t>
  </si>
  <si>
    <t xml:space="preserve">12117 - GERENCIA LOCAL LA CANDELARIA </t>
  </si>
  <si>
    <t>126 - Secretaría Distrital de Ambiente – SDA</t>
  </si>
  <si>
    <t>GERENCIA LOCAL RAFAEL URIBE URIBE</t>
  </si>
  <si>
    <t>12118 - GERENCIA LOCAL RAFAEL URIBE URIBE</t>
  </si>
  <si>
    <t>127 - Departamento Administrativo de la Defensoría del Espacio Público – DADEP</t>
  </si>
  <si>
    <t xml:space="preserve">GERENCIA LOCAL CIUDAD BOLIVAR </t>
  </si>
  <si>
    <t xml:space="preserve">12119 - GERENCIA LOCAL CIUDAD BOLIVAR </t>
  </si>
  <si>
    <t>13 - Fondo de Desarrollo Local de Teusaquillo</t>
  </si>
  <si>
    <t xml:space="preserve">GERENCIA LOCAL SUMAPAZ </t>
  </si>
  <si>
    <t xml:space="preserve">12120 - GERENCIA LOCAL SUMAPAZ </t>
  </si>
  <si>
    <t>131 - Unidad Administrativa Especial del Cuerpo Oficial de Bomberos de Bogotá – UAECOB</t>
  </si>
  <si>
    <t>Unidad Administrativa Especial</t>
  </si>
  <si>
    <t>230000 - DIRECCIÓN SECTOR SEGURIDAD, CONVIVENCIA Y JUSTICIA</t>
  </si>
  <si>
    <t>136 - Secretaría Jurídica Distrital – SJD</t>
  </si>
  <si>
    <t xml:space="preserve">90000 - DIRECCIÓN SECTOR GESTIÓN JURIDICA </t>
  </si>
  <si>
    <t>137 - Secretaría Distrital de Seguridad, Convivencia y Justicia – SDSCJ</t>
  </si>
  <si>
    <t>14 - Fondo de Desarrollo Local de Los Mártires</t>
  </si>
  <si>
    <t>15 - Fondo de Desarrollo Local de Antonio Nariño</t>
  </si>
  <si>
    <t>16 - Fondo de Desarrollo Local de Puente Aranda</t>
  </si>
  <si>
    <t xml:space="preserve">210000 - DIRECCIÓN SECTOR SERVICIOS PÚBLICOS </t>
  </si>
  <si>
    <t>17 - Fondo de Desarrollo Local de La Candelaria</t>
  </si>
  <si>
    <t>18 - Fondo de Desarrollo Local de Rafael Uribe Uribe</t>
  </si>
  <si>
    <t>19 - Fondo de Desarrollo Local de Ciudad Bolívar</t>
  </si>
  <si>
    <t>2 - Fondo de Desarrollo Local de Chapinero</t>
  </si>
  <si>
    <t>20 - Fondo de Desarrollo Local de Sumapaz</t>
  </si>
  <si>
    <t>200 - Instituto para la Economía Social – IPES</t>
  </si>
  <si>
    <t>Establecimiento publico</t>
  </si>
  <si>
    <t>202 - Curaduría Urbana N° 1 de Bogotá</t>
  </si>
  <si>
    <t>Mixta</t>
  </si>
  <si>
    <t>204 - Instituto de Desarrollo Urbano – IDU</t>
  </si>
  <si>
    <t>205 - Curaduría Urbana N° 2 de Bogotá</t>
  </si>
  <si>
    <t>Menor 50%</t>
  </si>
  <si>
    <t xml:space="preserve">206 - Fondo de Prestaciones Económicas, Cesantías y Pensiones – FONCEP </t>
  </si>
  <si>
    <t>Fondo</t>
  </si>
  <si>
    <t>207 - Curaduría Urbana N° 4 de Bogotá</t>
  </si>
  <si>
    <t>208 - Caja de Vivienda Popular – CVP</t>
  </si>
  <si>
    <t>209 - Curaduría Urbana N° 3 de Bogotá</t>
  </si>
  <si>
    <t>210 - Curaduría Urbana N° 5 de Bogotá</t>
  </si>
  <si>
    <t>211 - Instituto Distrital de Recreación y Deporte – IDRD</t>
  </si>
  <si>
    <t>213 - Instituto Distrital de Patrimonio Cultural – IDPC</t>
  </si>
  <si>
    <t>214 - Instituto Distrital para la Protección de la Niñez y la Juventud – IDIPRON</t>
  </si>
  <si>
    <t>215 - Fundación Gilberto Álzate Avendaño – FUGA</t>
  </si>
  <si>
    <t>216 - Orquesta Filarmónica de Bogotá – OFB</t>
  </si>
  <si>
    <t>218 - Jardín Botánico José Celestino Mutis – JBJCM</t>
  </si>
  <si>
    <t xml:space="preserve">219 - Instituto para la Investigación Educativa y el Desarrollo Pedagógico – IDEP </t>
  </si>
  <si>
    <t>220 - Instituto Distrital de la Participación y Acción Comunal – IDPAC</t>
  </si>
  <si>
    <t>221 - Instituto Distrital de Turismo – IDT</t>
  </si>
  <si>
    <t>222 - Instituto Distrital de las Artes – IDARTES</t>
  </si>
  <si>
    <t>229 - Instituto Distrital de Protección y Bienestar Animal – IDPYBA</t>
  </si>
  <si>
    <t>230 - Universidad Distrital Francisco José de Caldas</t>
  </si>
  <si>
    <t>Ente Autonomo</t>
  </si>
  <si>
    <t>Empresa Industrial y Comercial</t>
  </si>
  <si>
    <t>269 - Agencia de Analítica de Datos SAS - AGATA</t>
  </si>
  <si>
    <t>Entidad Descentralizada</t>
  </si>
  <si>
    <t>Subred</t>
  </si>
  <si>
    <t>Publica con contratacion mixta</t>
  </si>
  <si>
    <t>429 - Instituto Distrital de Ciencia, Biotecnología e Innovación en Salud – IDCBIS</t>
  </si>
  <si>
    <t>430 - Entidad de Gestión Administrativa y Técnica – EGAT</t>
  </si>
  <si>
    <t>431 - ENEL Colombia S.A. E.S.P.</t>
  </si>
  <si>
    <t>5 - Fondo de Desarrollo Local de Usme</t>
  </si>
  <si>
    <t xml:space="preserve">500 - Fondo Distrital para la Gestión de Riesgos y Cambio Climático de Bogotá D.C. –FONDIGER </t>
  </si>
  <si>
    <t>501 -Agencia Distrital para la Educación Superior, la Ciencia y la Tecnología - ATENEA</t>
  </si>
  <si>
    <t>515 - Corporación Maloka de Ciencia, Tecnología e Innovación – MALOKA</t>
  </si>
  <si>
    <t>CALIFICACIÓN POR PROCESO/
MACROPROCESO</t>
  </si>
  <si>
    <t>Código formato:
PVCGF-04-09</t>
  </si>
  <si>
    <t>Columna1</t>
  </si>
  <si>
    <t>9 - Fondo de Desarrollo Local de Fontibón</t>
  </si>
  <si>
    <t>8 - Fondo de Desarrollo Local de Kennedy</t>
  </si>
  <si>
    <t>4 - Fondo de Desarrollo Local de San Cristóbal</t>
  </si>
  <si>
    <t>6 - Fondo de Desarrollo Local de Tunjuelito</t>
  </si>
  <si>
    <t>7 - Fondo de Desarrollo Local de Bosa</t>
  </si>
  <si>
    <t>203 - Instituto Distrital de Gestión de Riesgos y Cambio Climático – IDIGER y 500 - Fondo Distrital para la Gestión de Riesgos y Cambio Climático de Bogotá D.C. –FONDIGER</t>
  </si>
  <si>
    <t>240 - Lotería de Bogotá</t>
  </si>
  <si>
    <t>PUBLICA SIN GESTIÓN FINANCIERA Y CONTRATACIÓN MIXTA</t>
  </si>
  <si>
    <t>268 - Operadora Distrital de Transporte S.A.S.</t>
  </si>
  <si>
    <t>PUBLICA SIN GESTIÓN FINANCIERA Y SIN CONTRATACION</t>
  </si>
  <si>
    <t>OPINION PRESUPUESTAL DE INGRESOS</t>
  </si>
  <si>
    <t>LIMPIA O SIN SALVEDADES</t>
  </si>
  <si>
    <t>CON SALVEDADES</t>
  </si>
  <si>
    <t>NEGATIVA</t>
  </si>
  <si>
    <t>260 - Canal Capital</t>
  </si>
  <si>
    <t>OPINION PRESUPUESTAL CONSOLIDADA</t>
  </si>
  <si>
    <t>CONCEPTO GESTIÓN DE LA INVERSIÓN Y GASTO</t>
  </si>
  <si>
    <t>OPINIONES</t>
  </si>
  <si>
    <t>CONCEPTOS INVERSIÓN Y GASTO</t>
  </si>
  <si>
    <t>MODERADAMENTE EFECTIVO</t>
  </si>
  <si>
    <r>
      <rPr>
        <b/>
        <sz val="10"/>
        <color theme="1"/>
        <rFont val="Arial"/>
        <family val="2"/>
      </rPr>
      <t xml:space="preserve">FENECIMIENTO
</t>
    </r>
    <r>
      <rPr>
        <sz val="10"/>
        <color theme="1"/>
        <rFont val="Arial"/>
        <family val="2"/>
      </rPr>
      <t xml:space="preserve">
Corresponde al resultado consolidado, una vez se han calificado los procesos auditados.
Es el pronunciamiento por el cual se pone fin a la revisión de la cuenta rendida a la Contraloría de Bogotá D.C., por los sujetos de vigilancia y control fiscal, se constituye en el resultado agregado de la calificación de la gestión fiscal con fundamento en la evaluación de los principios de la gestión fiscal realizada por los gestores de la administración distrital del manejo de los recursos públicos, puestos a su disposición en condiciones de economía, eficiencia y eficacia. Si con posterioridad a la revisión de cuentas de los responsables del erario aparecieren pruebas fraudulentas o irregulares relacionadas con ellas, se levantará el fenecimiento y se iniciará juicio fiscal .
Para determinar el fenecimiento, la herramienta Matriz para la Calificación de la Gestión Fiscal contempla un consolidado de la Evaluación de la Gestión Fiscal, el cual es determinante para cada uno de los procesos y consolida los respectivos resultados de acuerdo a la medición del cumplimiento de los principios de la Gestión Fiscal.
Los resultados consolidados de la Matriz para la Calificación de la Gestión Fiscal se agregan en la primera hoja electrónica del libro de Excel denominada FENECIMIENTO, en la cual se consolidan los resultados de la calificación de los procesos en términos de los principios de la gestión fiscal; a los macroprocesos y procesos se les asigna una ponderación distribuida de 0 a 100% dependiendo de la importancia relativa de cada proceso en el Sujeto de Vigilancia y Control Fiscal, determinada por su impacto y el tipo de matriz pública o mixta aplicable según su naturaleza participación con recursos públicos y estructura de gestión.
En ella, se reflejan las opiniones y conceptos producto de la calificación realizada a los resultados, según el proceso y macroproceso evaluado, los cuales agregados integralmente determinarán el Fenecimiento o No de la cuenta rendida por la Administración.
Adicionalmente, se consideran las calificaciones en términos del cumplimiento de los principios de eficacia y eficiencia, para emitir concepto sobre la Calidad y Eficiencia del Control Fiscal Interno y la eficacia y Efectividad del Plan de Mejoramiento, los cuales contribuyen de manera intrínseca en la calificación de los procesos al resultado consolidado para el pronunciamiento del Fenecimiento.
La matriz se diligencia a partir de los resultados obtenidos de todos los instrumentos de evaluación definidos para cada proceso. Primero diligencie los espacios de información básica correspondientes a la auditoría adelantada, con ellos se configurara automaticamente la matriz y ponderaciones aplicables a este tipo de entidad o empresa sujeto de control, solo debe elejir la entidad de la lista desplegable y el campo dependencia se genera automaticamente.
En la celda E32 para la calificación del Control Fiscal Interno se registra la obtenida en la Matriz de Riesgos y Controles en el campo consolidado "Calificación sobre la Calidad y Eficiencia del Control Fiscal Interno por  proceso", esta incluye la obtenida en el Control Interno Contable. 
En las celdas E34 y F34 para la calificación del Plan de Mejoramiento se registra la obtenida en el instrumento "Calificación del Cumplimiento del Plan de Mejoramiento" en el resultado consolidado para cada principio. 
El método de diligenciamiento y aplicación de la Matriz consiste en diligenciar las hojas correspondientes a Analítica y Materialidad de cada proceso según aplique, luego pasar a aplicar las hojas de evaluación de los procesos en los que se diseñaron de manera independiente a las hojas de Hallazgos para Opiniones y/o Conceptos, y de allí finalmente alimentar los resultados consolidados en la matriz de calificación de la gestión fiscal con los resultados por principio aplicado en cada proceso (estas se diferencian con color rosado claro) en cada celda correspondiente, solo debe digitar el porcentaje obtenido sin aplicar un formato especifico ya que el formato de porcentaje está predefinido, si tiene decimales máximo 2 se debe digitar el valor separado por punto para los decimales. Los demás datos de resultados agregados por principio, proceso y macroproceso se calculan de manera automatica. Para las opiniones y conceptos se debe seleccionar de la lista desplegable la que corresponda según los resultados obtenidos en las hojas de evaluación y hallazgos para opiniones y conceptos, deben ser coherentes, dado que estas son el soporte de la calificación consolidada.   
La secuencia como se observa en la gráfica:</t>
    </r>
  </si>
  <si>
    <t>PRESUPUESTO DE GASTOS o COSTOS Y GASTOS</t>
  </si>
  <si>
    <t>CORPORACION</t>
  </si>
  <si>
    <t>PLAN ESTRATEGICO INSTITUCIONAL</t>
  </si>
  <si>
    <t>PLAN ESTRATEGICO CORPORATIVO o el que haga sus veces</t>
  </si>
  <si>
    <t>264 - Aguas de Bogotá S.A. E.S.P.</t>
  </si>
  <si>
    <t>PUBLICA CON GESTIÓN FINANCIERA CON PLAN ESTRATEGICO</t>
  </si>
  <si>
    <t>si</t>
  </si>
  <si>
    <t>100 - Concejo de Bogotá D.C.</t>
  </si>
  <si>
    <r>
      <rPr>
        <b/>
        <sz val="10"/>
        <color theme="1"/>
        <rFont val="Arial"/>
        <family val="2"/>
      </rPr>
      <t>MATRIZ DE CALIFICACIÓN DE LA GESTIÓN FISCAL</t>
    </r>
    <r>
      <rPr>
        <sz val="10"/>
        <color theme="1"/>
        <rFont val="Arial"/>
        <family val="2"/>
      </rPr>
      <t xml:space="preserve">
</t>
    </r>
    <r>
      <rPr>
        <b/>
        <u/>
        <sz val="10"/>
        <color theme="1"/>
        <rFont val="Arial"/>
        <family val="2"/>
      </rPr>
      <t xml:space="preserve">Contextualización
</t>
    </r>
    <r>
      <rPr>
        <sz val="10"/>
        <color theme="1"/>
        <rFont val="Arial"/>
        <family val="2"/>
      </rPr>
      <t xml:space="preserve">Para calificar la gestión fiscal bajo parámetros cuantitativos, y de acuerdo con los lineamientos de la Guía de Auditoría Territorial GAT, se implementó en la Contraloría de Bogotá una herramienta que permite obtener los resultados agregados de la evaluación de los macroprocesos y procesos a auditar obteniendo como resultado la matriz de calificación para la gestión fiscal - MCGF. 
El resultado de la calificación de la gestión fiscal debe ser coherente con la situación encontrada en la auditoría, cuyos resultados estén debidamente soportados y justificados en los papeles de trabajo.
Dicha matriz nos ayudará a interpretar los resultados de la calificación de la gestión fiscal, considerando la cadena de valor público y los principios de la gestión fiscal. 
La vigilancia de la gestión fiscal del Estado se fundamenta en la eficiencia, la economía, la eficacia, la equidad y la valoración de los costos ambientales, de tal manera que permita determinar en la administración, en un período determinado, que la asignación de recursos sea la más conveniente para maximizar sus resultados; que en igualdad de condiciones de calidad los bienes y servicios se obtengan al menor costo; que sus resultados se logren de manera oportuna y guarden relación con sus objetivos y metas. Así mismo, que permita identificar los receptores de la acción económica y analizar la distribución de costos y beneficios entre sectores económicos y sociales y entre entidades territoriales y cuantificar el impacto por el uso o deterioro de los recursos naturales y el medio ambiente y evaluar la gestión de protección, conservación, uso y explotación de los mismos.
</t>
    </r>
    <r>
      <rPr>
        <b/>
        <u/>
        <sz val="10"/>
        <color theme="1"/>
        <rFont val="Arial"/>
        <family val="2"/>
      </rPr>
      <t xml:space="preserve">Conceptualización
</t>
    </r>
    <r>
      <rPr>
        <sz val="10"/>
        <color theme="1"/>
        <rFont val="Arial"/>
        <family val="2"/>
      </rPr>
      <t xml:space="preserve">
</t>
    </r>
    <r>
      <rPr>
        <b/>
        <sz val="10"/>
        <color theme="1"/>
        <rFont val="Arial"/>
        <family val="2"/>
      </rPr>
      <t>Eficiencia:</t>
    </r>
    <r>
      <rPr>
        <sz val="10"/>
        <color theme="1"/>
        <rFont val="Arial"/>
        <family val="2"/>
      </rPr>
      <t xml:space="preserve"> es conseguir la mejor relación posible entre los resultados obtenidos por una organización, programa, proyecto, actividad o función y los recursos empleados para alcanzarlos.
La evaluación de la eficiencia examina si la relación entre recursos y resultados es óptima, tanto en cantidad y calidad como en oportunidad. Es un análisis cuantitativo y cualitativo del modo en que se han utilizado los recursos para alcanzar sus objetivos, así como de sus sistemas de gestión y control y de sus procedimientos.
¿Qué evalúa?
1.	La utilización de recursos por encima del estándar establecido. 
2.	La existencia de duplicidad de tareas o la ejecución de trabajos inútiles. 
3.	La inoportunidad en el cumplimiento y/o el sobredimensionamiento de lo planeado y/o establecido.
4.	La realización de actuaciones en plazos superiores a los estándares. 
5.	La generación de costes adicionales a los proyectados. 
6.	La existencia de recursos financieros sobrantes de los que no se obtiene una adecuada rentabilidad. 
7.	La falta de medios materiales que reduce la capacidad de producción. 
Como indicador, describe la relación entre dos magnitudes físicas, estableciendo la cantidad de producto o servicio ofrecido dado el nivel de recursos disponibles, o la producción física de un bien o servicio y los insumos que se utilizaron para alcanzar el nivel de producto. Grado de aprovechamiento de los insumos. 
</t>
    </r>
    <r>
      <rPr>
        <b/>
        <sz val="10"/>
        <color theme="1"/>
        <rFont val="Arial"/>
        <family val="2"/>
      </rPr>
      <t>Economía:</t>
    </r>
    <r>
      <rPr>
        <sz val="10"/>
        <color theme="1"/>
        <rFont val="Arial"/>
        <family val="2"/>
      </rPr>
      <t xml:space="preserve"> es minimizar el costo de los recursos utilizados para alcanzar los objetivos fijados en una organización, programa, proyecto, actividad o función.
En la evaluación de la economía adquiere una especial relevancia considerar las principales actividades que conforman la adquisición de bienes y servicios, contratación y remuneración del personal, en el sector público.
¿Que evalúa?
1.	Comprobación del cumplimiento de los requisitos legales establecidos,
2.	Casos de evidente fraude de ley (colusión de empresas, pactos ilícitos extracontractuales, compensación pactada de bajos precios iniciales con posteriores proyectos reformados y obras accesorias, ofertas simuladas, sustitución irregular de materiales, etc.), 
3.	Contrastar los costos obtenidos con otra información para determinar si aquellos han sido los mínimos posibles, para un producto o resultado de características similares, intentando aproximarse a lo que se denomina precio de mercado o costo razonable. 
4.	Valorar la racionalidad en la adquisición y aplicación de los recursos.
5.	La programación como la ejecución de los gastos públicos debe responder al criterio de economía, uno de los objetivos fundamentales de los responsables de su gestión es reducir significativamente los costos de los recursos necesarios para la gestión, si la entidad fiscalizada consigue dicha reducción, su actuación debería ser calificada como económica y, en caso contrario, de antieconómica.
Como indicador es la capacidad de una institución para generar y movilizar adecuadamente los recursos financieros en post del cumplimiento de sus objetivos
</t>
    </r>
    <r>
      <rPr>
        <b/>
        <sz val="10"/>
        <color theme="1"/>
        <rFont val="Arial"/>
        <family val="2"/>
      </rPr>
      <t>Eficacia</t>
    </r>
    <r>
      <rPr>
        <sz val="10"/>
        <color theme="1"/>
        <rFont val="Arial"/>
        <family val="2"/>
      </rPr>
      <t xml:space="preserve">: es el grado de cumplimiento de los objetivos planteados, cumplimiento de la meta en el plazo estipulado, volumen de bienes y servicios generados en el tiempo. 
Dentro de esta categoría se encuentra los indicadores de:
•	</t>
    </r>
    <r>
      <rPr>
        <b/>
        <sz val="10"/>
        <color theme="1"/>
        <rFont val="Arial"/>
        <family val="2"/>
      </rPr>
      <t>Cobertura:</t>
    </r>
    <r>
      <rPr>
        <sz val="10"/>
        <color theme="1"/>
        <rFont val="Arial"/>
        <family val="2"/>
      </rPr>
      <t xml:space="preserve"> grado en que las actividades que realiza, o los servicios que ofrece una institución pública, de carácter mixto, personas naturales o jurídicas que manejen recursos públicos son capaces de cubrir o satisfacer la demanda total.
•	</t>
    </r>
    <r>
      <rPr>
        <b/>
        <sz val="10"/>
        <color theme="1"/>
        <rFont val="Arial"/>
        <family val="2"/>
      </rPr>
      <t xml:space="preserve">Focalización: </t>
    </r>
    <r>
      <rPr>
        <sz val="10"/>
        <color theme="1"/>
        <rFont val="Arial"/>
        <family val="2"/>
      </rPr>
      <t xml:space="preserve">niveles de precisión con que las prestaciones y servicios están llegando a la población objetivo previamente establecido.
•	</t>
    </r>
    <r>
      <rPr>
        <b/>
        <sz val="10"/>
        <color theme="1"/>
        <rFont val="Arial"/>
        <family val="2"/>
      </rPr>
      <t>Capacidad</t>
    </r>
    <r>
      <rPr>
        <sz val="10"/>
        <color theme="1"/>
        <rFont val="Arial"/>
        <family val="2"/>
      </rPr>
      <t xml:space="preserve"> para cubrir la demanda actual: capacidad para absorber de manera adecuada los niveles de demanda que tienen sus servicios. Indica la demanda real que está siendo satisfecha en las condiciones de tiempo y calidad apropiadas.
•	</t>
    </r>
    <r>
      <rPr>
        <b/>
        <sz val="10"/>
        <color theme="1"/>
        <rFont val="Arial"/>
        <family val="2"/>
      </rPr>
      <t>Calidad:</t>
    </r>
    <r>
      <rPr>
        <sz val="10"/>
        <color theme="1"/>
        <rFont val="Arial"/>
        <family val="2"/>
      </rPr>
      <t xml:space="preserve"> capacidad para responder en forma oportuna y directa a las necesidades de los usuarios, mejorando los atributos y/o características de los servicios. Factores de la calidad:
- Oportunidad
- Accesibilidad
- Percepción de usuarios
- Precisión y continuidad en la entrega de los servicios
- Comodidad
- Cortesía en la atención.
</t>
    </r>
    <r>
      <rPr>
        <b/>
        <sz val="10"/>
        <color theme="1"/>
        <rFont val="Arial"/>
        <family val="2"/>
      </rPr>
      <t>Equidad:</t>
    </r>
    <r>
      <rPr>
        <sz val="10"/>
        <color theme="1"/>
        <rFont val="Arial"/>
        <family val="2"/>
      </rPr>
      <t xml:space="preserve"> identifica los receptores de la acción económica y analiza la distribución de costos y beneficios entre los diferentes sectores económicos y sociales y entre entidades territoriales.
</t>
    </r>
    <r>
      <rPr>
        <b/>
        <sz val="10"/>
        <color theme="1"/>
        <rFont val="Arial"/>
        <family val="2"/>
      </rPr>
      <t>Valoración de los costos ambientales:</t>
    </r>
    <r>
      <rPr>
        <sz val="10"/>
        <color theme="1"/>
        <rFont val="Arial"/>
        <family val="2"/>
      </rPr>
      <t xml:space="preserve"> Verificar que los sujetos de vigilancia y control fiscal hayan considerado y garantizado la cuantificación e internalización del Costo-Beneficio ambiental evalúe y conceptúe.
La MCGF es un instrumento de apoyo y soporte, que permite calificar de manera objetiva y técnica, la gestión fiscal realizada por los Sujetos de Vigilancia y Control Fiscal, para determinar el cumplimiento de los principios de eficacia, eficiencia y economía con el fin de fundamentar los conceptos, opiniones y/o pronunciamientos y con base en ellos, emitir el fenecimiento o no de las cuentas rendidas. 
</t>
    </r>
  </si>
  <si>
    <r>
      <rPr>
        <b/>
        <sz val="10"/>
        <color theme="1"/>
        <rFont val="Arial"/>
        <family val="2"/>
      </rPr>
      <t xml:space="preserve">ESTRUCTURA MCGF POR MACROPROCESOS
</t>
    </r>
    <r>
      <rPr>
        <sz val="10"/>
        <color theme="1"/>
        <rFont val="Arial"/>
        <family val="2"/>
      </rPr>
      <t xml:space="preserve">
</t>
    </r>
    <r>
      <rPr>
        <b/>
        <sz val="10"/>
        <color theme="1"/>
        <rFont val="Arial"/>
        <family val="2"/>
      </rPr>
      <t xml:space="preserve">Macroproceso: </t>
    </r>
    <r>
      <rPr>
        <sz val="10"/>
        <color theme="1"/>
        <rFont val="Arial"/>
        <family val="2"/>
      </rPr>
      <t xml:space="preserve">Conjunto de procesos que, evaluados de manera global y simultánea, permiten obtener elementos de juicio para emitir una opinión o concepto agregado sobre la gestión fiscal.
Para la Contraloría de Bogotá D.C., se establece como macroprocesos, los previstos en la matriz para la Calificación de la Gestión Fiscal: Gestión Financiera, Gestión Presupuestal y Gestión de Inversión y Gasto con el conjunto de procesos que los conforman, que para efectos de la MCGF se determinaron tres: Gestión, Resultados y Financiero.
</t>
    </r>
    <r>
      <rPr>
        <b/>
        <sz val="10"/>
        <color theme="1"/>
        <rFont val="Arial"/>
        <family val="2"/>
      </rPr>
      <t>Proceso:</t>
    </r>
    <r>
      <rPr>
        <sz val="10"/>
        <color theme="1"/>
        <rFont val="Arial"/>
        <family val="2"/>
      </rPr>
      <t xml:space="preserve"> se refiere a la especificidad a evaluar por parte del auditor, que de acuerdo a su naturaleza conforman un macroproceso.
Para el manejo de la matriz de calificación de la gestión fiscal, se diseñaron herramientas electrónicas parametrizadas para cada proceso donde se registran los resultados de la evaluación, con diferentes parametros y metodos para la calificación que se difinen y explican en el instructivo de cada formato o herramienta y en la guía de Auditoría Financiera y de Gestión. Es necesario precisar que en el proceso planes, programas y proyectos, la calificación está determinada por el resultado de la meta que puede sobrepasar el 100%, situación en la cual el auditor debe hacer análisis sobre las desviaciones significativas en la evaluación dada. No obstante, el resultado consolidado de los principios en este proceso, limita la calificación máximo al 100%.
</t>
    </r>
    <r>
      <rPr>
        <b/>
        <sz val="10"/>
        <color theme="1"/>
        <rFont val="Arial"/>
        <family val="2"/>
      </rPr>
      <t xml:space="preserve">ALCANCE DE LA EVALUACIÓN DE LOS PRINCIPIOS DEL CONTROL FISCAL POR MACROPROCESO Y PROCESO
</t>
    </r>
  </si>
  <si>
    <r>
      <t xml:space="preserve">
</t>
    </r>
    <r>
      <rPr>
        <b/>
        <sz val="10"/>
        <color theme="1"/>
        <rFont val="Arial"/>
        <family val="2"/>
      </rPr>
      <t xml:space="preserve">PONDERACIÓN
</t>
    </r>
    <r>
      <rPr>
        <sz val="10"/>
        <color theme="1"/>
        <rFont val="Arial"/>
        <family val="2"/>
      </rPr>
      <t xml:space="preserve">
En el siguiente cuadro se presenta el ponderado de los Macroprocesos y procesos de la calificación de la gestión fiscal, según el tipo de matriz aplicable al tipo de entidad sujeto de control: 
* En los sujetos de control donde no aplica el desempeño financiero, este porcentaje se le asignará al proceso estados financieros de manera automática.
Se considera que una calificación consolidada superior o igual al 75% es satisfactoria y en consecuencia, </t>
    </r>
    <r>
      <rPr>
        <b/>
        <sz val="10"/>
        <color theme="1"/>
        <rFont val="Arial"/>
        <family val="2"/>
      </rPr>
      <t>se fenece la cuenta</t>
    </r>
    <r>
      <rPr>
        <sz val="10"/>
        <color theme="1"/>
        <rFont val="Arial"/>
        <family val="2"/>
      </rPr>
      <t>; mientras que una calificación por debajo de este porcentaje, significa que,</t>
    </r>
    <r>
      <rPr>
        <b/>
        <sz val="10"/>
        <color theme="1"/>
        <rFont val="Arial"/>
        <family val="2"/>
      </rPr>
      <t xml:space="preserve"> no se fenece</t>
    </r>
    <r>
      <rPr>
        <sz val="10"/>
        <color theme="1"/>
        <rFont val="Arial"/>
        <family val="2"/>
      </rPr>
      <t xml:space="preserve">. En este último caso, el resultado se soporta con los hallazgos de auditoría que afectan la calificación.
De acuerdo con lo anterior y con los resultados que se obtengan en cada uno de los formatos y herramientas, el(los) auditor(es), según el proceso asignado, registrara en las casillas correspondientes habilitadas, el valor de la calificación obtenida por principio de gestión fiscal y los consolidados para la evaluación del control fiscal interno y del cumplimiento del plan de mejoramiento extraídos y en coherencia con los resultados obtenidos en ellos y que se soportan así mismo en los papeles de trabajo.
Las ponderaciones y estructura de procesos y macroprocesos aplicable a cada sujeto de control se configura en el momento que en la matriz de calificación se registra o selecciona el sujeto de control de la lista desplegable. Si no se está conforme con dicha configuración se debe solicitar el ajuste mediante mesa de servicio, con las observaciones debidamente soportado.
</t>
    </r>
  </si>
</sst>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1" formatCode="_-* #,##0_-;\-* #,##0_-;_-* &quot;-&quot;_-;_-@_-"/>
    <numFmt numFmtId="44" formatCode="_-&quot;$&quot;* #,##0.00_-;\-&quot;$&quot;* #,##0.00_-;_-&quot;$&quot;* &quot;-&quot;??_-;_-@_-"/>
    <numFmt numFmtId="43" formatCode="_-* #,##0.00_-;\-* #,##0.00_-;_-* &quot;-&quot;??_-;_-@_-"/>
    <numFmt numFmtId="164" formatCode="_(* #,##0.00_);_(* \(#,##0.00\);_(* &quot;-&quot;??_);_(@_)"/>
    <numFmt numFmtId="165" formatCode="_-* #,##0_-;\-* #,##0_-;_-* &quot;-&quot;??_-;_-@_-"/>
    <numFmt numFmtId="166" formatCode="0.0%"/>
    <numFmt numFmtId="167" formatCode="_(&quot;$&quot;* #,##0.00_);_(&quot;$&quot;* \(#,##0.00\);_(&quot;$&quot;* &quot;-&quot;??_);_(@_)"/>
    <numFmt numFmtId="168" formatCode="_(&quot;$&quot;\ * #,##0.00_);_(&quot;$&quot;\ * \(#,##0.00\);_(&quot;$&quot;\ * &quot;-&quot;??_);_(@_)"/>
    <numFmt numFmtId="169" formatCode="_-* #,##0.00\ _€_-;\-* #,##0.00\ _€_-;_-* &quot;-&quot;??\ _€_-;_-@_-"/>
  </numFmts>
  <fonts count="38" x14ac:knownFonts="1">
    <font>
      <sz val="11"/>
      <color theme="1"/>
      <name val="Calibri"/>
      <family val="2"/>
      <scheme val="minor"/>
    </font>
    <font>
      <sz val="11"/>
      <color theme="1"/>
      <name val="Calibri"/>
      <family val="2"/>
      <scheme val="minor"/>
    </font>
    <font>
      <sz val="11"/>
      <color rgb="FF9C0006"/>
      <name val="Calibri"/>
      <family val="2"/>
      <scheme val="minor"/>
    </font>
    <font>
      <sz val="11"/>
      <color rgb="FF3F3F76"/>
      <name val="Calibri"/>
      <family val="2"/>
      <scheme val="minor"/>
    </font>
    <font>
      <sz val="10"/>
      <name val="Arial"/>
      <family val="2"/>
    </font>
    <font>
      <sz val="11"/>
      <color indexed="8"/>
      <name val="Calibri"/>
      <family val="2"/>
    </font>
    <font>
      <sz val="10"/>
      <color theme="1"/>
      <name val="Arial"/>
      <family val="2"/>
    </font>
    <font>
      <b/>
      <sz val="14"/>
      <color theme="1"/>
      <name val="Arial"/>
      <family val="2"/>
    </font>
    <font>
      <sz val="11"/>
      <color theme="1"/>
      <name val="Arial"/>
      <family val="2"/>
    </font>
    <font>
      <sz val="12"/>
      <color theme="1"/>
      <name val="Arial"/>
      <family val="2"/>
    </font>
    <font>
      <b/>
      <sz val="12"/>
      <color theme="1"/>
      <name val="Arial"/>
      <family val="2"/>
    </font>
    <font>
      <b/>
      <sz val="11"/>
      <color theme="1"/>
      <name val="Arial"/>
      <family val="2"/>
    </font>
    <font>
      <b/>
      <sz val="10"/>
      <color indexed="8"/>
      <name val="Arial"/>
      <family val="2"/>
    </font>
    <font>
      <b/>
      <sz val="11"/>
      <color indexed="8"/>
      <name val="Arial"/>
      <family val="2"/>
    </font>
    <font>
      <sz val="11"/>
      <name val="Calibri"/>
      <family val="2"/>
    </font>
    <font>
      <b/>
      <sz val="11"/>
      <name val="Arial"/>
      <family val="2"/>
    </font>
    <font>
      <sz val="11"/>
      <color indexed="17"/>
      <name val="Comic Sans MS"/>
      <family val="2"/>
    </font>
    <font>
      <sz val="10"/>
      <color rgb="FF000000"/>
      <name val="Calibri"/>
      <family val="2"/>
    </font>
    <font>
      <b/>
      <sz val="16"/>
      <color theme="1"/>
      <name val="Calibri"/>
      <family val="2"/>
      <scheme val="minor"/>
    </font>
    <font>
      <b/>
      <sz val="14"/>
      <color indexed="8"/>
      <name val="Arial"/>
      <family val="2"/>
    </font>
    <font>
      <sz val="11"/>
      <color indexed="9"/>
      <name val="Comic Sans MS"/>
      <family val="2"/>
    </font>
    <font>
      <u/>
      <sz val="10"/>
      <color indexed="12"/>
      <name val="Arial"/>
      <family val="2"/>
    </font>
    <font>
      <sz val="16"/>
      <color theme="1"/>
      <name val="Calibri"/>
      <family val="2"/>
      <scheme val="minor"/>
    </font>
    <font>
      <sz val="10"/>
      <color theme="1"/>
      <name val="Calibri"/>
      <family val="2"/>
      <scheme val="minor"/>
    </font>
    <font>
      <b/>
      <sz val="16"/>
      <color theme="1"/>
      <name val="Arial"/>
      <family val="2"/>
    </font>
    <font>
      <sz val="8"/>
      <name val="Calibri"/>
      <family val="2"/>
      <scheme val="minor"/>
    </font>
    <font>
      <b/>
      <sz val="11"/>
      <name val="Calibri"/>
      <family val="2"/>
    </font>
    <font>
      <sz val="11"/>
      <color rgb="FF9C5700"/>
      <name val="Calibri"/>
      <family val="2"/>
      <scheme val="minor"/>
    </font>
    <font>
      <sz val="11"/>
      <color indexed="8"/>
      <name val="Arial"/>
      <family val="2"/>
    </font>
    <font>
      <sz val="11"/>
      <name val="Arial"/>
      <family val="2"/>
    </font>
    <font>
      <b/>
      <sz val="16"/>
      <name val="Arial"/>
      <family val="2"/>
    </font>
    <font>
      <b/>
      <sz val="16"/>
      <color indexed="8"/>
      <name val="Arial"/>
      <family val="2"/>
    </font>
    <font>
      <sz val="16"/>
      <color indexed="8"/>
      <name val="Arial"/>
      <family val="2"/>
    </font>
    <font>
      <b/>
      <sz val="20"/>
      <name val="Arial"/>
      <family val="2"/>
    </font>
    <font>
      <sz val="16"/>
      <color theme="1"/>
      <name val="Arial"/>
      <family val="2"/>
    </font>
    <font>
      <b/>
      <sz val="11"/>
      <color theme="0"/>
      <name val="Arial"/>
      <family val="2"/>
    </font>
    <font>
      <b/>
      <sz val="10"/>
      <color theme="1"/>
      <name val="Arial"/>
      <family val="2"/>
    </font>
    <font>
      <b/>
      <u/>
      <sz val="10"/>
      <color theme="1"/>
      <name val="Arial"/>
      <family val="2"/>
    </font>
  </fonts>
  <fills count="27">
    <fill>
      <patternFill patternType="none"/>
    </fill>
    <fill>
      <patternFill patternType="gray125"/>
    </fill>
    <fill>
      <patternFill patternType="solid">
        <fgColor rgb="FFFFC7CE"/>
      </patternFill>
    </fill>
    <fill>
      <patternFill patternType="solid">
        <fgColor rgb="FFFFCC99"/>
      </patternFill>
    </fill>
    <fill>
      <patternFill patternType="solid">
        <fgColor indexed="26"/>
      </patternFill>
    </fill>
    <fill>
      <patternFill patternType="solid">
        <fgColor rgb="FFFFFF00"/>
        <bgColor indexed="64"/>
      </patternFill>
    </fill>
    <fill>
      <patternFill patternType="solid">
        <fgColor theme="0"/>
        <bgColor indexed="64"/>
      </patternFill>
    </fill>
    <fill>
      <patternFill patternType="solid">
        <fgColor rgb="FF00B050"/>
        <bgColor indexed="64"/>
      </patternFill>
    </fill>
    <fill>
      <patternFill patternType="solid">
        <fgColor rgb="FF00FF00"/>
        <bgColor indexed="64"/>
      </patternFill>
    </fill>
    <fill>
      <patternFill patternType="solid">
        <fgColor theme="7" tint="0.79998168889431442"/>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indexed="42"/>
      </patternFill>
    </fill>
    <fill>
      <patternFill patternType="solid">
        <fgColor indexed="11"/>
      </patternFill>
    </fill>
    <fill>
      <patternFill patternType="solid">
        <fgColor indexed="10"/>
      </patternFill>
    </fill>
    <fill>
      <patternFill patternType="solid">
        <fgColor theme="5" tint="0.39997558519241921"/>
        <bgColor indexed="64"/>
      </patternFill>
    </fill>
    <fill>
      <patternFill patternType="solid">
        <fgColor rgb="FFFFEB9C"/>
      </patternFill>
    </fill>
    <fill>
      <patternFill patternType="solid">
        <fgColor theme="4" tint="0.79998168889431442"/>
        <bgColor indexed="64"/>
      </patternFill>
    </fill>
    <fill>
      <patternFill patternType="solid">
        <fgColor rgb="FFDDEBF7"/>
        <bgColor indexed="64"/>
      </patternFill>
    </fill>
    <fill>
      <patternFill patternType="solid">
        <fgColor theme="7" tint="0.39997558519241921"/>
        <bgColor indexed="64"/>
      </patternFill>
    </fill>
    <fill>
      <patternFill patternType="solid">
        <fgColor theme="6" tint="0.39997558519241921"/>
        <bgColor indexed="65"/>
      </patternFill>
    </fill>
    <fill>
      <patternFill patternType="solid">
        <fgColor theme="9" tint="0.39997558519241921"/>
        <bgColor indexed="64"/>
      </patternFill>
    </fill>
    <fill>
      <patternFill patternType="solid">
        <fgColor theme="7" tint="0.79998168889431442"/>
        <bgColor theme="4"/>
      </patternFill>
    </fill>
    <fill>
      <patternFill patternType="solid">
        <fgColor theme="9"/>
        <bgColor indexed="64"/>
      </patternFill>
    </fill>
    <fill>
      <patternFill patternType="solid">
        <fgColor theme="7" tint="0.79998168889431442"/>
        <bgColor theme="4" tint="0.79998168889431442"/>
      </patternFill>
    </fill>
    <fill>
      <patternFill patternType="solid">
        <fgColor theme="4" tint="0.79998168889431442"/>
        <bgColor theme="4" tint="0.79998168889431442"/>
      </patternFill>
    </fill>
  </fills>
  <borders count="62">
    <border>
      <left/>
      <right/>
      <top/>
      <bottom/>
      <diagonal/>
    </border>
    <border>
      <left style="thin">
        <color rgb="FF7F7F7F"/>
      </left>
      <right style="thin">
        <color rgb="FF7F7F7F"/>
      </right>
      <top style="thin">
        <color rgb="FF7F7F7F"/>
      </top>
      <bottom style="thin">
        <color rgb="FF7F7F7F"/>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22"/>
      </left>
      <right style="thin">
        <color indexed="22"/>
      </right>
      <top style="thin">
        <color indexed="22"/>
      </top>
      <bottom style="thin">
        <color indexed="22"/>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style="medium">
        <color indexed="64"/>
      </left>
      <right/>
      <top/>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medium">
        <color indexed="64"/>
      </left>
      <right/>
      <top style="medium">
        <color indexed="64"/>
      </top>
      <bottom/>
      <diagonal/>
    </border>
    <border>
      <left/>
      <right style="thin">
        <color indexed="64"/>
      </right>
      <top style="medium">
        <color indexed="64"/>
      </top>
      <bottom style="thin">
        <color indexed="64"/>
      </bottom>
      <diagonal/>
    </border>
    <border>
      <left style="thin">
        <color indexed="64"/>
      </left>
      <right/>
      <top/>
      <bottom style="thin">
        <color indexed="64"/>
      </bottom>
      <diagonal/>
    </border>
    <border>
      <left style="thin">
        <color indexed="64"/>
      </left>
      <right/>
      <top/>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medium">
        <color indexed="64"/>
      </right>
      <top/>
      <bottom/>
      <diagonal/>
    </border>
    <border>
      <left style="medium">
        <color indexed="64"/>
      </left>
      <right style="thin">
        <color indexed="64"/>
      </right>
      <top/>
      <bottom/>
      <diagonal/>
    </border>
    <border>
      <left/>
      <right/>
      <top style="medium">
        <color indexed="64"/>
      </top>
      <bottom/>
      <diagonal/>
    </border>
    <border>
      <left style="thin">
        <color indexed="64"/>
      </left>
      <right/>
      <top/>
      <bottom style="medium">
        <color indexed="64"/>
      </bottom>
      <diagonal/>
    </border>
    <border>
      <left style="thin">
        <color indexed="22"/>
      </left>
      <right style="thin">
        <color indexed="22"/>
      </right>
      <top style="thin">
        <color indexed="22"/>
      </top>
      <bottom style="thin">
        <color indexed="22"/>
      </bottom>
      <diagonal/>
    </border>
    <border>
      <left style="thin">
        <color theme="4" tint="0.39997558519241921"/>
      </left>
      <right/>
      <top style="thin">
        <color theme="4" tint="0.39997558519241921"/>
      </top>
      <bottom style="thin">
        <color theme="4" tint="0.39997558519241921"/>
      </bottom>
      <diagonal/>
    </border>
    <border>
      <left/>
      <right/>
      <top style="thin">
        <color theme="4" tint="0.39997558519241921"/>
      </top>
      <bottom style="thin">
        <color theme="4" tint="0.39997558519241921"/>
      </bottom>
      <diagonal/>
    </border>
    <border>
      <left style="thin">
        <color theme="4" tint="0.39997558519241921"/>
      </left>
      <right/>
      <top style="thin">
        <color theme="4" tint="0.39997558519241921"/>
      </top>
      <bottom/>
      <diagonal/>
    </border>
    <border>
      <left style="thin">
        <color theme="4" tint="0.39997558519241921"/>
      </left>
      <right/>
      <top/>
      <bottom style="thin">
        <color theme="4" tint="0.39997558519241921"/>
      </bottom>
      <diagonal/>
    </border>
    <border>
      <left/>
      <right/>
      <top style="thin">
        <color theme="4" tint="0.39997558519241921"/>
      </top>
      <bottom/>
      <diagonal/>
    </border>
    <border>
      <left style="thin">
        <color auto="1"/>
      </left>
      <right/>
      <top style="medium">
        <color indexed="64"/>
      </top>
      <bottom/>
      <diagonal/>
    </border>
    <border>
      <left/>
      <right/>
      <top style="thin">
        <color indexed="64"/>
      </top>
      <bottom style="medium">
        <color indexed="64"/>
      </bottom>
      <diagonal/>
    </border>
    <border>
      <left style="medium">
        <color rgb="FF9BC2E6"/>
      </left>
      <right/>
      <top style="medium">
        <color rgb="FF9BC2E6"/>
      </top>
      <bottom style="medium">
        <color rgb="FF9BC2E6"/>
      </bottom>
      <diagonal/>
    </border>
    <border>
      <left style="medium">
        <color rgb="FF9BC2E6"/>
      </left>
      <right/>
      <top/>
      <bottom style="medium">
        <color rgb="FF9BC2E6"/>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top style="medium">
        <color indexed="64"/>
      </top>
      <bottom style="medium">
        <color indexed="64"/>
      </bottom>
      <diagonal/>
    </border>
    <border>
      <left style="thin">
        <color indexed="64"/>
      </left>
      <right style="thin">
        <color indexed="64"/>
      </right>
      <top/>
      <bottom style="medium">
        <color indexed="64"/>
      </bottom>
      <diagonal/>
    </border>
    <border>
      <left/>
      <right style="thin">
        <color theme="4" tint="0.39997558519241921"/>
      </right>
      <top style="thin">
        <color theme="4" tint="0.39997558519241921"/>
      </top>
      <bottom style="thin">
        <color theme="4" tint="0.3999755851924192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style="medium">
        <color indexed="64"/>
      </left>
      <right style="thin">
        <color indexed="64"/>
      </right>
      <top/>
      <bottom style="medium">
        <color indexed="64"/>
      </bottom>
      <diagonal/>
    </border>
  </borders>
  <cellStyleXfs count="27">
    <xf numFmtId="0" fontId="0" fillId="0" borderId="0"/>
    <xf numFmtId="9" fontId="1" fillId="0" borderId="0" applyFont="0" applyFill="0" applyBorder="0" applyAlignment="0" applyProtection="0"/>
    <xf numFmtId="0" fontId="4" fillId="0" borderId="0"/>
    <xf numFmtId="0" fontId="5" fillId="0" borderId="0"/>
    <xf numFmtId="0" fontId="1" fillId="0" borderId="0"/>
    <xf numFmtId="9" fontId="5" fillId="0" borderId="0" applyFont="0" applyFill="0" applyBorder="0" applyAlignment="0" applyProtection="0"/>
    <xf numFmtId="0" fontId="5" fillId="4" borderId="11" applyNumberFormat="0" applyFont="0" applyAlignment="0" applyProtection="0"/>
    <xf numFmtId="0" fontId="3" fillId="3" borderId="1" applyNumberFormat="0" applyAlignment="0" applyProtection="0"/>
    <xf numFmtId="43" fontId="5" fillId="0" borderId="0" applyFont="0" applyFill="0" applyBorder="0" applyAlignment="0" applyProtection="0"/>
    <xf numFmtId="0" fontId="4" fillId="0" borderId="0"/>
    <xf numFmtId="0" fontId="2" fillId="2" borderId="0" applyNumberFormat="0" applyBorder="0" applyAlignment="0" applyProtection="0"/>
    <xf numFmtId="164" fontId="5" fillId="0" borderId="0" applyFont="0" applyFill="0" applyBorder="0" applyAlignment="0" applyProtection="0"/>
    <xf numFmtId="0" fontId="16" fillId="13" borderId="0" applyNumberFormat="0" applyBorder="0" applyAlignment="0" applyProtection="0"/>
    <xf numFmtId="0" fontId="1" fillId="0" borderId="0"/>
    <xf numFmtId="0" fontId="5" fillId="14" borderId="0" applyNumberFormat="0" applyBorder="0" applyAlignment="0" applyProtection="0"/>
    <xf numFmtId="0" fontId="20" fillId="15" borderId="0" applyNumberFormat="0" applyBorder="0" applyAlignment="0" applyProtection="0"/>
    <xf numFmtId="41" fontId="5" fillId="0" borderId="0" applyFont="0" applyFill="0" applyBorder="0" applyAlignment="0" applyProtection="0"/>
    <xf numFmtId="0" fontId="21" fillId="0" borderId="0" applyNumberFormat="0" applyFill="0" applyBorder="0" applyAlignment="0" applyProtection="0">
      <alignment vertical="top"/>
      <protection locked="0"/>
    </xf>
    <xf numFmtId="168" fontId="1" fillId="0" borderId="0" applyFont="0" applyFill="0" applyBorder="0" applyAlignment="0" applyProtection="0"/>
    <xf numFmtId="169"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164" fontId="5" fillId="0" borderId="0" applyFont="0" applyFill="0" applyBorder="0" applyAlignment="0" applyProtection="0"/>
    <xf numFmtId="167" fontId="1" fillId="0" borderId="0" applyFont="0" applyFill="0" applyBorder="0" applyAlignment="0" applyProtection="0"/>
    <xf numFmtId="0" fontId="27" fillId="17" borderId="0" applyNumberFormat="0" applyBorder="0" applyAlignment="0" applyProtection="0"/>
    <xf numFmtId="0" fontId="1" fillId="21" borderId="0" applyNumberFormat="0" applyBorder="0" applyAlignment="0" applyProtection="0"/>
    <xf numFmtId="0" fontId="5" fillId="4" borderId="43" applyNumberFormat="0" applyFont="0" applyAlignment="0" applyProtection="0"/>
  </cellStyleXfs>
  <cellXfs count="253">
    <xf numFmtId="0" fontId="0" fillId="0" borderId="0" xfId="0"/>
    <xf numFmtId="0" fontId="6" fillId="0" borderId="0" xfId="0" applyFont="1" applyAlignment="1" applyProtection="1">
      <alignment vertical="center"/>
      <protection hidden="1"/>
    </xf>
    <xf numFmtId="0" fontId="8" fillId="0" borderId="0" xfId="0" applyFont="1" applyAlignment="1" applyProtection="1">
      <alignment vertical="center"/>
      <protection hidden="1"/>
    </xf>
    <xf numFmtId="0" fontId="8" fillId="0" borderId="19" xfId="0" applyFont="1" applyBorder="1" applyAlignment="1" applyProtection="1">
      <alignment horizontal="center" vertical="center"/>
      <protection locked="0"/>
    </xf>
    <xf numFmtId="0" fontId="8" fillId="0" borderId="3" xfId="0" applyFont="1" applyBorder="1" applyAlignment="1" applyProtection="1">
      <alignment horizontal="center" vertical="center"/>
      <protection locked="0"/>
    </xf>
    <xf numFmtId="0" fontId="22" fillId="0" borderId="0" xfId="0" applyFont="1"/>
    <xf numFmtId="0" fontId="22" fillId="0" borderId="0" xfId="0" applyFont="1" applyBorder="1"/>
    <xf numFmtId="0" fontId="34" fillId="0" borderId="0" xfId="4" applyFont="1" applyFill="1" applyProtection="1">
      <protection locked="0"/>
    </xf>
    <xf numFmtId="0" fontId="32" fillId="0" borderId="0" xfId="4" applyFont="1" applyFill="1" applyBorder="1" applyAlignment="1">
      <alignment horizontal="left" vertical="center" wrapText="1"/>
    </xf>
    <xf numFmtId="0" fontId="34" fillId="0" borderId="0" xfId="4" applyFont="1" applyProtection="1">
      <protection locked="0"/>
    </xf>
    <xf numFmtId="0" fontId="34" fillId="0" borderId="0" xfId="4" applyFont="1" applyAlignment="1">
      <alignment horizontal="right" vertical="center"/>
    </xf>
    <xf numFmtId="10" fontId="34" fillId="0" borderId="0" xfId="4" applyNumberFormat="1" applyFont="1" applyProtection="1">
      <protection locked="0"/>
    </xf>
    <xf numFmtId="0" fontId="34" fillId="0" borderId="0" xfId="4" applyFont="1" applyAlignment="1">
      <alignment horizontal="right"/>
    </xf>
    <xf numFmtId="0" fontId="34" fillId="0" borderId="0" xfId="4" applyFont="1" applyFill="1" applyBorder="1" applyProtection="1">
      <protection locked="0"/>
    </xf>
    <xf numFmtId="9" fontId="34" fillId="0" borderId="0" xfId="4" applyNumberFormat="1" applyFont="1" applyFill="1" applyBorder="1" applyProtection="1">
      <protection locked="0"/>
    </xf>
    <xf numFmtId="0" fontId="34" fillId="0" borderId="0" xfId="4" applyFont="1" applyFill="1" applyBorder="1" applyAlignment="1" applyProtection="1">
      <alignment horizontal="right" vertical="center"/>
    </xf>
    <xf numFmtId="0" fontId="6" fillId="18" borderId="0" xfId="0" applyFont="1" applyFill="1" applyAlignment="1" applyProtection="1">
      <alignment vertical="center"/>
      <protection hidden="1"/>
    </xf>
    <xf numFmtId="0" fontId="0" fillId="0" borderId="0" xfId="0" applyFont="1"/>
    <xf numFmtId="0" fontId="34" fillId="0" borderId="0" xfId="4" applyFont="1" applyFill="1" applyBorder="1" applyAlignment="1" applyProtection="1">
      <alignment horizontal="center"/>
      <protection locked="0"/>
    </xf>
    <xf numFmtId="0" fontId="34" fillId="0" borderId="0" xfId="4" applyFont="1" applyAlignment="1" applyProtection="1">
      <alignment horizontal="center"/>
      <protection locked="0"/>
    </xf>
    <xf numFmtId="0" fontId="34" fillId="0" borderId="0" xfId="4" applyFont="1" applyAlignment="1" applyProtection="1">
      <alignment horizontal="center" vertical="center"/>
      <protection locked="0"/>
    </xf>
    <xf numFmtId="166" fontId="33" fillId="6" borderId="0" xfId="5" applyNumberFormat="1" applyFont="1" applyFill="1" applyBorder="1" applyAlignment="1">
      <alignment horizontal="center" vertical="center"/>
    </xf>
    <xf numFmtId="0" fontId="6" fillId="0" borderId="0" xfId="4" applyFont="1" applyFill="1" applyBorder="1" applyAlignment="1" applyProtection="1">
      <alignment horizontal="center"/>
      <protection locked="0"/>
    </xf>
    <xf numFmtId="0" fontId="6" fillId="0" borderId="0" xfId="4" applyFont="1" applyFill="1" applyBorder="1" applyProtection="1">
      <protection locked="0"/>
    </xf>
    <xf numFmtId="0" fontId="23" fillId="0" borderId="0" xfId="0" applyFont="1"/>
    <xf numFmtId="0" fontId="23" fillId="0" borderId="0" xfId="0" applyFont="1" applyFill="1" applyBorder="1"/>
    <xf numFmtId="0" fontId="23" fillId="0" borderId="44" xfId="0" applyFont="1" applyBorder="1"/>
    <xf numFmtId="9" fontId="23" fillId="0" borderId="44" xfId="1" applyFont="1" applyBorder="1"/>
    <xf numFmtId="0" fontId="23" fillId="0" borderId="0" xfId="0" applyFont="1" applyBorder="1"/>
    <xf numFmtId="9" fontId="23" fillId="0" borderId="46" xfId="1" applyFont="1" applyBorder="1"/>
    <xf numFmtId="9" fontId="23" fillId="0" borderId="47" xfId="1" applyFont="1" applyBorder="1"/>
    <xf numFmtId="9" fontId="23" fillId="0" borderId="0" xfId="1" applyFont="1"/>
    <xf numFmtId="0" fontId="23" fillId="0" borderId="45" xfId="0" applyFont="1" applyBorder="1"/>
    <xf numFmtId="0" fontId="23" fillId="0" borderId="48" xfId="0" applyFont="1" applyBorder="1"/>
    <xf numFmtId="9" fontId="23" fillId="0" borderId="0" xfId="0" applyNumberFormat="1" applyFont="1"/>
    <xf numFmtId="9" fontId="22" fillId="0" borderId="0" xfId="1" applyFont="1"/>
    <xf numFmtId="10" fontId="22" fillId="0" borderId="0" xfId="1" applyNumberFormat="1" applyFont="1"/>
    <xf numFmtId="10" fontId="18" fillId="0" borderId="0" xfId="1" applyNumberFormat="1" applyFont="1"/>
    <xf numFmtId="166" fontId="33" fillId="6" borderId="0" xfId="5" applyNumberFormat="1" applyFont="1" applyFill="1" applyBorder="1" applyAlignment="1">
      <alignment horizontal="center" vertical="center"/>
    </xf>
    <xf numFmtId="0" fontId="0" fillId="0" borderId="0" xfId="0"/>
    <xf numFmtId="0" fontId="17" fillId="19" borderId="51" xfId="0" applyFont="1" applyFill="1" applyBorder="1" applyAlignment="1">
      <alignment horizontal="left" vertical="center"/>
    </xf>
    <xf numFmtId="0" fontId="17" fillId="0" borderId="52" xfId="0" applyFont="1" applyBorder="1" applyAlignment="1">
      <alignment horizontal="left" vertical="center"/>
    </xf>
    <xf numFmtId="0" fontId="17" fillId="19" borderId="52" xfId="0" applyFont="1" applyFill="1" applyBorder="1" applyAlignment="1">
      <alignment horizontal="left" vertical="center"/>
    </xf>
    <xf numFmtId="0" fontId="13" fillId="20" borderId="13" xfId="26" applyFont="1" applyFill="1" applyBorder="1" applyAlignment="1" applyProtection="1">
      <alignment horizontal="center"/>
      <protection hidden="1"/>
    </xf>
    <xf numFmtId="10" fontId="13" fillId="20" borderId="21" xfId="26" applyNumberFormat="1" applyFont="1" applyFill="1" applyBorder="1" applyAlignment="1" applyProtection="1">
      <alignment horizontal="center"/>
      <protection hidden="1"/>
    </xf>
    <xf numFmtId="166" fontId="15" fillId="10" borderId="23" xfId="1" applyNumberFormat="1" applyFont="1" applyFill="1" applyBorder="1" applyAlignment="1" applyProtection="1">
      <alignment horizontal="center" vertical="center"/>
      <protection hidden="1"/>
    </xf>
    <xf numFmtId="0" fontId="35" fillId="0" borderId="0" xfId="4" applyFont="1" applyFill="1" applyBorder="1" applyAlignment="1" applyProtection="1">
      <alignment horizontal="center" vertical="center"/>
      <protection hidden="1"/>
    </xf>
    <xf numFmtId="166" fontId="15" fillId="8" borderId="8" xfId="8" applyNumberFormat="1" applyFont="1" applyFill="1" applyBorder="1" applyAlignment="1" applyProtection="1">
      <alignment horizontal="center" vertical="center"/>
      <protection hidden="1"/>
    </xf>
    <xf numFmtId="166" fontId="15" fillId="7" borderId="7" xfId="8" applyNumberFormat="1" applyFont="1" applyFill="1" applyBorder="1" applyAlignment="1" applyProtection="1">
      <alignment horizontal="center" vertical="center"/>
      <protection hidden="1"/>
    </xf>
    <xf numFmtId="0" fontId="8" fillId="0" borderId="0" xfId="4" applyFont="1" applyAlignment="1" applyProtection="1">
      <alignment horizontal="center" vertical="center"/>
      <protection hidden="1"/>
    </xf>
    <xf numFmtId="0" fontId="9" fillId="0" borderId="0" xfId="4" applyFont="1"/>
    <xf numFmtId="0" fontId="9" fillId="0" borderId="0" xfId="4" applyFont="1" applyFill="1" applyProtection="1">
      <protection locked="0"/>
    </xf>
    <xf numFmtId="0" fontId="10" fillId="0" borderId="0" xfId="4" applyFont="1" applyAlignment="1">
      <alignment horizontal="right" vertical="center"/>
    </xf>
    <xf numFmtId="0" fontId="9" fillId="0" borderId="0" xfId="4" applyFont="1" applyBorder="1" applyAlignment="1" applyProtection="1">
      <alignment horizontal="center"/>
      <protection locked="0"/>
    </xf>
    <xf numFmtId="0" fontId="9" fillId="0" borderId="0" xfId="4" applyFont="1" applyProtection="1">
      <protection locked="0"/>
    </xf>
    <xf numFmtId="0" fontId="9" fillId="0" borderId="0" xfId="4" applyFont="1" applyAlignment="1">
      <alignment horizontal="right" vertical="center"/>
    </xf>
    <xf numFmtId="10" fontId="9" fillId="0" borderId="0" xfId="4" applyNumberFormat="1" applyFont="1" applyProtection="1">
      <protection locked="0"/>
    </xf>
    <xf numFmtId="0" fontId="9" fillId="0" borderId="0" xfId="4" applyFont="1" applyAlignment="1">
      <alignment horizontal="right"/>
    </xf>
    <xf numFmtId="9" fontId="9" fillId="0" borderId="0" xfId="4" applyNumberFormat="1" applyFont="1" applyProtection="1">
      <protection locked="0"/>
    </xf>
    <xf numFmtId="0" fontId="9" fillId="0" borderId="0" xfId="4" applyFont="1" applyAlignment="1" applyProtection="1">
      <alignment horizontal="center"/>
      <protection locked="0"/>
    </xf>
    <xf numFmtId="0" fontId="9" fillId="0" borderId="19" xfId="4" applyFont="1" applyBorder="1" applyAlignment="1" applyProtection="1">
      <alignment vertical="center"/>
      <protection locked="0"/>
    </xf>
    <xf numFmtId="0" fontId="12" fillId="12" borderId="4" xfId="26" applyFont="1" applyFill="1" applyBorder="1" applyAlignment="1" applyProtection="1">
      <alignment horizontal="center" vertical="center" wrapText="1"/>
      <protection hidden="1"/>
    </xf>
    <xf numFmtId="166" fontId="12" fillId="7" borderId="12" xfId="4" applyNumberFormat="1" applyFont="1" applyFill="1" applyBorder="1" applyAlignment="1" applyProtection="1">
      <alignment horizontal="center" vertical="center" wrapText="1"/>
      <protection hidden="1"/>
    </xf>
    <xf numFmtId="0" fontId="12" fillId="12" borderId="12" xfId="26" applyFont="1" applyFill="1" applyBorder="1" applyAlignment="1" applyProtection="1">
      <alignment horizontal="center" vertical="center" wrapText="1"/>
      <protection hidden="1"/>
    </xf>
    <xf numFmtId="0" fontId="7" fillId="0" borderId="0" xfId="4" applyFont="1" applyBorder="1" applyAlignment="1" applyProtection="1">
      <alignment vertical="center"/>
      <protection locked="0"/>
    </xf>
    <xf numFmtId="0" fontId="8" fillId="0" borderId="10" xfId="0" applyFont="1" applyBorder="1" applyAlignment="1">
      <alignment vertical="center"/>
    </xf>
    <xf numFmtId="0" fontId="8" fillId="0" borderId="14" xfId="0" applyFont="1" applyBorder="1" applyAlignment="1">
      <alignment vertical="center"/>
    </xf>
    <xf numFmtId="0" fontId="8" fillId="0" borderId="35" xfId="0" applyFont="1" applyBorder="1" applyAlignment="1">
      <alignment vertical="center"/>
    </xf>
    <xf numFmtId="0" fontId="8" fillId="0" borderId="28" xfId="0" applyFont="1" applyBorder="1" applyAlignment="1">
      <alignment vertical="center"/>
    </xf>
    <xf numFmtId="0" fontId="8" fillId="0" borderId="2" xfId="0" applyFont="1" applyBorder="1" applyAlignment="1">
      <alignment vertical="center"/>
    </xf>
    <xf numFmtId="0" fontId="8" fillId="0" borderId="33" xfId="0" applyFont="1" applyBorder="1" applyAlignment="1">
      <alignment vertical="center"/>
    </xf>
    <xf numFmtId="0" fontId="8" fillId="0" borderId="6" xfId="0" applyFont="1" applyBorder="1" applyAlignment="1">
      <alignment vertical="center"/>
    </xf>
    <xf numFmtId="0" fontId="8" fillId="0" borderId="0" xfId="0" applyFont="1"/>
    <xf numFmtId="0" fontId="8" fillId="0" borderId="0" xfId="0" applyFont="1" applyAlignment="1">
      <alignment horizontal="center" vertical="center"/>
    </xf>
    <xf numFmtId="0" fontId="11" fillId="0" borderId="0" xfId="0" applyFont="1" applyAlignment="1" applyProtection="1">
      <alignment horizontal="left" vertical="center"/>
      <protection hidden="1"/>
    </xf>
    <xf numFmtId="0" fontId="11" fillId="0" borderId="0" xfId="0" applyFont="1" applyAlignment="1" applyProtection="1">
      <alignment horizontal="left" vertical="center" wrapText="1"/>
      <protection hidden="1"/>
    </xf>
    <xf numFmtId="0" fontId="11" fillId="0" borderId="13" xfId="0" applyFont="1" applyBorder="1" applyAlignment="1">
      <alignment wrapText="1"/>
    </xf>
    <xf numFmtId="0" fontId="10" fillId="24" borderId="13" xfId="0" applyFont="1" applyFill="1" applyBorder="1" applyAlignment="1">
      <alignment horizontal="center" vertical="center"/>
    </xf>
    <xf numFmtId="0" fontId="29" fillId="6" borderId="13" xfId="0" applyFont="1" applyFill="1" applyBorder="1" applyAlignment="1" applyProtection="1">
      <alignment horizontal="left" vertical="center" wrapText="1"/>
      <protection hidden="1"/>
    </xf>
    <xf numFmtId="165" fontId="14" fillId="25" borderId="13" xfId="22" applyNumberFormat="1" applyFont="1" applyFill="1" applyBorder="1" applyAlignment="1">
      <alignment horizontal="center" vertical="center"/>
    </xf>
    <xf numFmtId="9" fontId="6" fillId="0" borderId="13" xfId="1" applyFont="1" applyBorder="1" applyAlignment="1" applyProtection="1">
      <alignment horizontal="center" vertical="center"/>
      <protection hidden="1"/>
    </xf>
    <xf numFmtId="0" fontId="8" fillId="0" borderId="0" xfId="0" applyFont="1" applyAlignment="1">
      <alignment horizontal="center"/>
    </xf>
    <xf numFmtId="165" fontId="14" fillId="9" borderId="13" xfId="22" applyNumberFormat="1" applyFont="1" applyFill="1" applyBorder="1" applyAlignment="1">
      <alignment horizontal="center" vertical="center"/>
    </xf>
    <xf numFmtId="0" fontId="8" fillId="0" borderId="13" xfId="0" applyFont="1" applyBorder="1"/>
    <xf numFmtId="0" fontId="8" fillId="5" borderId="0" xfId="0" applyFont="1" applyFill="1" applyAlignment="1">
      <alignment wrapText="1"/>
    </xf>
    <xf numFmtId="0" fontId="8" fillId="0" borderId="0" xfId="0" applyFont="1" applyAlignment="1">
      <alignment wrapText="1"/>
    </xf>
    <xf numFmtId="0" fontId="8" fillId="5" borderId="0" xfId="0" applyFont="1" applyFill="1"/>
    <xf numFmtId="0" fontId="11" fillId="0" borderId="0" xfId="0" applyFont="1" applyBorder="1" applyAlignment="1" applyProtection="1">
      <alignment horizontal="left" vertical="center"/>
      <protection hidden="1"/>
    </xf>
    <xf numFmtId="0" fontId="8" fillId="0" borderId="3" xfId="0" applyFont="1" applyBorder="1"/>
    <xf numFmtId="0" fontId="22" fillId="0" borderId="3" xfId="0" applyFont="1" applyBorder="1"/>
    <xf numFmtId="0" fontId="11" fillId="0" borderId="0" xfId="0" applyFont="1" applyBorder="1" applyAlignment="1" applyProtection="1">
      <alignment horizontal="left" vertical="center"/>
      <protection locked="0"/>
    </xf>
    <xf numFmtId="0" fontId="11" fillId="0" borderId="0" xfId="0" applyFont="1" applyBorder="1" applyAlignment="1">
      <alignment wrapText="1"/>
    </xf>
    <xf numFmtId="0" fontId="29" fillId="6" borderId="0" xfId="0" applyFont="1" applyFill="1" applyBorder="1" applyAlignment="1" applyProtection="1">
      <alignment horizontal="left" vertical="center" wrapText="1"/>
      <protection hidden="1"/>
    </xf>
    <xf numFmtId="0" fontId="8" fillId="0" borderId="0" xfId="0" applyFont="1" applyBorder="1"/>
    <xf numFmtId="0" fontId="11" fillId="0" borderId="17" xfId="0" applyFont="1" applyBorder="1" applyAlignment="1">
      <alignment horizontal="center" vertical="center"/>
    </xf>
    <xf numFmtId="0" fontId="11" fillId="0" borderId="34" xfId="0" applyFont="1" applyBorder="1" applyAlignment="1">
      <alignment horizontal="center" vertical="center"/>
    </xf>
    <xf numFmtId="0" fontId="10" fillId="0" borderId="0" xfId="4" applyFont="1" applyAlignment="1" applyProtection="1">
      <alignment horizontal="center"/>
      <protection locked="0"/>
    </xf>
    <xf numFmtId="0" fontId="0" fillId="0" borderId="0" xfId="0" applyFill="1" applyBorder="1"/>
    <xf numFmtId="9" fontId="23" fillId="0" borderId="44" xfId="1" applyNumberFormat="1" applyFont="1" applyBorder="1"/>
    <xf numFmtId="0" fontId="8" fillId="5" borderId="44" xfId="0" applyFont="1" applyFill="1" applyBorder="1" applyAlignment="1">
      <alignment wrapText="1"/>
    </xf>
    <xf numFmtId="0" fontId="23" fillId="0" borderId="0" xfId="0" applyFont="1" applyAlignment="1">
      <alignment horizontal="center" vertical="center"/>
    </xf>
    <xf numFmtId="0" fontId="12" fillId="12" borderId="22" xfId="26" applyFont="1" applyFill="1" applyBorder="1" applyAlignment="1" applyProtection="1">
      <alignment horizontal="center" vertical="center" wrapText="1"/>
      <protection hidden="1"/>
    </xf>
    <xf numFmtId="0" fontId="12" fillId="12" borderId="30" xfId="26" applyFont="1" applyFill="1" applyBorder="1" applyAlignment="1" applyProtection="1">
      <alignment vertical="center" wrapText="1"/>
      <protection hidden="1"/>
    </xf>
    <xf numFmtId="0" fontId="12" fillId="12" borderId="0" xfId="26" applyFont="1" applyFill="1" applyBorder="1" applyAlignment="1" applyProtection="1">
      <alignment vertical="center" wrapText="1"/>
      <protection hidden="1"/>
    </xf>
    <xf numFmtId="166" fontId="29" fillId="0" borderId="0" xfId="5" applyNumberFormat="1" applyFont="1" applyFill="1" applyBorder="1" applyAlignment="1" applyProtection="1">
      <alignment horizontal="center" vertical="center"/>
      <protection hidden="1"/>
    </xf>
    <xf numFmtId="166" fontId="29" fillId="0" borderId="0" xfId="8" applyNumberFormat="1" applyFont="1" applyFill="1" applyBorder="1" applyAlignment="1" applyProtection="1">
      <alignment horizontal="center" vertical="center"/>
      <protection hidden="1"/>
    </xf>
    <xf numFmtId="166" fontId="15" fillId="8" borderId="25" xfId="8" applyNumberFormat="1" applyFont="1" applyFill="1" applyBorder="1" applyAlignment="1" applyProtection="1">
      <alignment horizontal="center" vertical="center" wrapText="1"/>
      <protection hidden="1"/>
    </xf>
    <xf numFmtId="166" fontId="15" fillId="8" borderId="21" xfId="8" applyNumberFormat="1" applyFont="1" applyFill="1" applyBorder="1" applyAlignment="1" applyProtection="1">
      <alignment horizontal="center" vertical="center"/>
      <protection hidden="1"/>
    </xf>
    <xf numFmtId="166" fontId="15" fillId="7" borderId="21" xfId="8" applyNumberFormat="1" applyFont="1" applyFill="1" applyBorder="1" applyAlignment="1" applyProtection="1">
      <alignment horizontal="center" vertical="center"/>
      <protection hidden="1"/>
    </xf>
    <xf numFmtId="166" fontId="15" fillId="9" borderId="22" xfId="5" applyNumberFormat="1" applyFont="1" applyFill="1" applyBorder="1" applyAlignment="1" applyProtection="1">
      <alignment horizontal="center" vertical="center"/>
      <protection hidden="1"/>
    </xf>
    <xf numFmtId="166" fontId="15" fillId="9" borderId="4" xfId="5" applyNumberFormat="1" applyFont="1" applyFill="1" applyBorder="1" applyAlignment="1" applyProtection="1">
      <alignment horizontal="center" vertical="center"/>
      <protection hidden="1"/>
    </xf>
    <xf numFmtId="0" fontId="8" fillId="26" borderId="0" xfId="0" applyFont="1" applyFill="1" applyBorder="1"/>
    <xf numFmtId="0" fontId="8" fillId="0" borderId="44" xfId="0" applyFont="1" applyBorder="1"/>
    <xf numFmtId="0" fontId="0" fillId="0" borderId="0" xfId="0"/>
    <xf numFmtId="0" fontId="0" fillId="0" borderId="0" xfId="0" applyFont="1" applyBorder="1" applyAlignment="1">
      <alignment horizontal="left" vertical="center" wrapText="1"/>
    </xf>
    <xf numFmtId="0" fontId="0" fillId="0" borderId="0" xfId="0" applyFont="1" applyFill="1" applyBorder="1" applyAlignment="1">
      <alignment horizontal="left" vertical="center" wrapText="1"/>
    </xf>
    <xf numFmtId="0" fontId="6" fillId="0" borderId="0" xfId="0" applyNumberFormat="1" applyFont="1" applyAlignment="1">
      <alignment vertical="top"/>
    </xf>
    <xf numFmtId="0" fontId="6" fillId="0" borderId="0" xfId="0" applyNumberFormat="1" applyFont="1" applyAlignment="1">
      <alignment vertical="top" wrapText="1"/>
    </xf>
    <xf numFmtId="0" fontId="0" fillId="0" borderId="0" xfId="0" applyAlignment="1">
      <alignment horizontal="center" vertical="center"/>
    </xf>
    <xf numFmtId="9" fontId="23" fillId="0" borderId="45" xfId="1" applyNumberFormat="1" applyFont="1" applyBorder="1"/>
    <xf numFmtId="9" fontId="23" fillId="0" borderId="57" xfId="1" applyNumberFormat="1" applyFont="1" applyBorder="1"/>
    <xf numFmtId="166" fontId="12" fillId="7" borderId="7" xfId="4" applyNumberFormat="1" applyFont="1" applyFill="1" applyBorder="1" applyAlignment="1" applyProtection="1">
      <alignment horizontal="center" vertical="center" wrapText="1"/>
      <protection hidden="1"/>
    </xf>
    <xf numFmtId="166" fontId="12" fillId="7" borderId="25" xfId="4" applyNumberFormat="1" applyFont="1" applyFill="1" applyBorder="1" applyAlignment="1" applyProtection="1">
      <alignment horizontal="center" vertical="center" wrapText="1"/>
      <protection hidden="1"/>
    </xf>
    <xf numFmtId="0" fontId="13" fillId="9" borderId="6" xfId="4" applyFont="1" applyFill="1" applyBorder="1" applyAlignment="1" applyProtection="1">
      <alignment horizontal="left" vertical="center" wrapText="1"/>
      <protection hidden="1"/>
    </xf>
    <xf numFmtId="9" fontId="15" fillId="16" borderId="58" xfId="5" applyFont="1" applyFill="1" applyBorder="1" applyAlignment="1" applyProtection="1">
      <alignment horizontal="center" vertical="center" wrapText="1"/>
      <protection hidden="1"/>
    </xf>
    <xf numFmtId="166" fontId="13" fillId="16" borderId="58" xfId="5" applyNumberFormat="1" applyFont="1" applyFill="1" applyBorder="1" applyAlignment="1" applyProtection="1">
      <alignment horizontal="center" vertical="center"/>
      <protection hidden="1"/>
    </xf>
    <xf numFmtId="166" fontId="28" fillId="11" borderId="58" xfId="5" applyNumberFormat="1" applyFont="1" applyFill="1" applyBorder="1" applyAlignment="1" applyProtection="1">
      <alignment horizontal="center"/>
      <protection hidden="1"/>
    </xf>
    <xf numFmtId="166" fontId="15" fillId="16" borderId="58" xfId="5" applyNumberFormat="1" applyFont="1" applyFill="1" applyBorder="1" applyAlignment="1" applyProtection="1">
      <alignment horizontal="center" vertical="center" wrapText="1"/>
      <protection hidden="1"/>
    </xf>
    <xf numFmtId="166" fontId="12" fillId="11" borderId="59" xfId="5" applyNumberFormat="1" applyFont="1" applyFill="1" applyBorder="1" applyAlignment="1" applyProtection="1">
      <alignment horizontal="center" vertical="center" wrapText="1"/>
      <protection hidden="1"/>
    </xf>
    <xf numFmtId="0" fontId="9" fillId="0" borderId="0" xfId="4" applyFont="1" applyBorder="1" applyAlignment="1" applyProtection="1">
      <alignment vertical="center"/>
      <protection locked="0"/>
    </xf>
    <xf numFmtId="0" fontId="8" fillId="0" borderId="4" xfId="0" applyFont="1" applyBorder="1" applyAlignment="1">
      <alignment vertical="center" wrapText="1"/>
    </xf>
    <xf numFmtId="0" fontId="8" fillId="0" borderId="12" xfId="0" applyFont="1" applyBorder="1" applyAlignment="1">
      <alignment vertical="center" wrapText="1"/>
    </xf>
    <xf numFmtId="0" fontId="8" fillId="0" borderId="25" xfId="0" applyFont="1" applyBorder="1" applyAlignment="1">
      <alignment vertical="center" wrapText="1"/>
    </xf>
    <xf numFmtId="0" fontId="8" fillId="0" borderId="7" xfId="0" applyFont="1" applyBorder="1" applyAlignment="1">
      <alignment vertical="center" wrapText="1"/>
    </xf>
    <xf numFmtId="0" fontId="8" fillId="0" borderId="31" xfId="0" applyFont="1" applyBorder="1" applyAlignment="1">
      <alignment vertical="center" wrapText="1"/>
    </xf>
    <xf numFmtId="0" fontId="34" fillId="0" borderId="0" xfId="4" applyFont="1" applyAlignment="1" applyProtection="1">
      <alignment horizontal="center" vertical="center"/>
      <protection locked="0"/>
    </xf>
    <xf numFmtId="0" fontId="34" fillId="0" borderId="0" xfId="4" applyFont="1" applyAlignment="1" applyProtection="1">
      <alignment horizontal="center"/>
      <protection locked="0"/>
    </xf>
    <xf numFmtId="0" fontId="8" fillId="0" borderId="34" xfId="0" applyFont="1" applyBorder="1" applyAlignment="1">
      <alignment horizontal="left" vertical="top"/>
    </xf>
    <xf numFmtId="0" fontId="8" fillId="0" borderId="31" xfId="0" applyFont="1" applyBorder="1" applyAlignment="1">
      <alignment horizontal="left" vertical="top"/>
    </xf>
    <xf numFmtId="0" fontId="24" fillId="0" borderId="5" xfId="0" applyFont="1" applyBorder="1" applyAlignment="1">
      <alignment horizontal="center" vertical="center"/>
    </xf>
    <xf numFmtId="0" fontId="24" fillId="0" borderId="8" xfId="0" applyFont="1" applyBorder="1" applyAlignment="1">
      <alignment horizontal="center" vertical="center"/>
    </xf>
    <xf numFmtId="0" fontId="0" fillId="0" borderId="10" xfId="0" applyBorder="1" applyAlignment="1" applyProtection="1">
      <alignment horizontal="center"/>
      <protection hidden="1"/>
    </xf>
    <xf numFmtId="0" fontId="0" fillId="0" borderId="9" xfId="0" applyBorder="1" applyAlignment="1" applyProtection="1">
      <alignment horizontal="center"/>
      <protection hidden="1"/>
    </xf>
    <xf numFmtId="0" fontId="11" fillId="0" borderId="27" xfId="0" applyFont="1" applyBorder="1" applyAlignment="1">
      <alignment horizontal="center" vertical="center"/>
    </xf>
    <xf numFmtId="0" fontId="11" fillId="0" borderId="18" xfId="0" applyFont="1" applyBorder="1" applyAlignment="1">
      <alignment horizontal="center" vertical="center"/>
    </xf>
    <xf numFmtId="0" fontId="11" fillId="0" borderId="36" xfId="0" applyFont="1" applyBorder="1" applyAlignment="1">
      <alignment horizontal="center" vertical="center"/>
    </xf>
    <xf numFmtId="0" fontId="11" fillId="0" borderId="39" xfId="0" applyFont="1" applyBorder="1" applyAlignment="1">
      <alignment horizontal="center" vertical="center"/>
    </xf>
    <xf numFmtId="0" fontId="11" fillId="0" borderId="32" xfId="0" applyFont="1" applyBorder="1" applyAlignment="1">
      <alignment horizontal="center" vertical="center"/>
    </xf>
    <xf numFmtId="0" fontId="8" fillId="0" borderId="3" xfId="0" applyFont="1" applyBorder="1" applyAlignment="1">
      <alignment horizontal="center" vertical="center"/>
    </xf>
    <xf numFmtId="0" fontId="8" fillId="0" borderId="19" xfId="0" applyFont="1" applyBorder="1" applyAlignment="1">
      <alignment horizontal="center" vertical="center"/>
    </xf>
    <xf numFmtId="0" fontId="8" fillId="0" borderId="3" xfId="0" applyFont="1" applyBorder="1" applyAlignment="1">
      <alignment horizontal="left" vertical="center"/>
    </xf>
    <xf numFmtId="0" fontId="8" fillId="0" borderId="19" xfId="0" applyFont="1" applyBorder="1" applyAlignment="1">
      <alignment horizontal="left" vertical="center"/>
    </xf>
    <xf numFmtId="0" fontId="13" fillId="22" borderId="27" xfId="4" applyFont="1" applyFill="1" applyBorder="1" applyAlignment="1" applyProtection="1">
      <alignment horizontal="center" vertical="center" wrapText="1"/>
      <protection hidden="1"/>
    </xf>
    <xf numFmtId="0" fontId="13" fillId="22" borderId="41" xfId="4" applyFont="1" applyFill="1" applyBorder="1" applyAlignment="1" applyProtection="1">
      <alignment horizontal="center" vertical="center" wrapText="1"/>
      <protection hidden="1"/>
    </xf>
    <xf numFmtId="0" fontId="13" fillId="22" borderId="18" xfId="4" applyFont="1" applyFill="1" applyBorder="1" applyAlignment="1" applyProtection="1">
      <alignment horizontal="center" vertical="center" wrapText="1"/>
      <protection hidden="1"/>
    </xf>
    <xf numFmtId="0" fontId="13" fillId="22" borderId="0" xfId="4" applyFont="1" applyFill="1" applyBorder="1" applyAlignment="1" applyProtection="1">
      <alignment horizontal="center" vertical="center" wrapText="1"/>
      <protection hidden="1"/>
    </xf>
    <xf numFmtId="0" fontId="13" fillId="20" borderId="49" xfId="4" applyFont="1" applyFill="1" applyBorder="1" applyAlignment="1" applyProtection="1">
      <alignment horizontal="center" vertical="center" wrapText="1"/>
      <protection hidden="1"/>
    </xf>
    <xf numFmtId="0" fontId="13" fillId="20" borderId="41" xfId="4" applyFont="1" applyFill="1" applyBorder="1" applyAlignment="1" applyProtection="1">
      <alignment horizontal="center" vertical="center" wrapText="1"/>
      <protection hidden="1"/>
    </xf>
    <xf numFmtId="0" fontId="13" fillId="20" borderId="30" xfId="4" applyFont="1" applyFill="1" applyBorder="1" applyAlignment="1" applyProtection="1">
      <alignment horizontal="center" vertical="center" wrapText="1"/>
      <protection hidden="1"/>
    </xf>
    <xf numFmtId="0" fontId="13" fillId="20" borderId="0" xfId="4" applyFont="1" applyFill="1" applyBorder="1" applyAlignment="1" applyProtection="1">
      <alignment horizontal="center" vertical="center" wrapText="1"/>
      <protection hidden="1"/>
    </xf>
    <xf numFmtId="0" fontId="13" fillId="22" borderId="17" xfId="4" applyFont="1" applyFill="1" applyBorder="1" applyAlignment="1" applyProtection="1">
      <alignment horizontal="center" vertical="center" wrapText="1"/>
      <protection hidden="1"/>
    </xf>
    <xf numFmtId="0" fontId="13" fillId="22" borderId="16" xfId="4" applyFont="1" applyFill="1" applyBorder="1" applyAlignment="1" applyProtection="1">
      <alignment horizontal="center" vertical="center" wrapText="1"/>
      <protection hidden="1"/>
    </xf>
    <xf numFmtId="0" fontId="13" fillId="9" borderId="26" xfId="4" applyFont="1" applyFill="1" applyBorder="1" applyAlignment="1" applyProtection="1">
      <alignment horizontal="center" vertical="center" wrapText="1"/>
      <protection hidden="1"/>
    </xf>
    <xf numFmtId="0" fontId="13" fillId="9" borderId="14" xfId="4" applyFont="1" applyFill="1" applyBorder="1" applyAlignment="1" applyProtection="1">
      <alignment horizontal="center" vertical="center" wrapText="1"/>
      <protection hidden="1"/>
    </xf>
    <xf numFmtId="0" fontId="13" fillId="9" borderId="9" xfId="4" applyFont="1" applyFill="1" applyBorder="1" applyAlignment="1" applyProtection="1">
      <alignment horizontal="center" vertical="center" wrapText="1"/>
      <protection hidden="1"/>
    </xf>
    <xf numFmtId="9" fontId="13" fillId="16" borderId="23" xfId="4" applyNumberFormat="1" applyFont="1" applyFill="1" applyBorder="1" applyAlignment="1" applyProtection="1">
      <alignment horizontal="center" vertical="center" wrapText="1"/>
      <protection hidden="1"/>
    </xf>
    <xf numFmtId="9" fontId="13" fillId="16" borderId="13" xfId="4" applyNumberFormat="1" applyFont="1" applyFill="1" applyBorder="1" applyAlignment="1" applyProtection="1">
      <alignment horizontal="center" vertical="center" wrapText="1"/>
      <protection hidden="1"/>
    </xf>
    <xf numFmtId="9" fontId="13" fillId="16" borderId="8" xfId="4" applyNumberFormat="1" applyFont="1" applyFill="1" applyBorder="1" applyAlignment="1" applyProtection="1">
      <alignment horizontal="center" vertical="center" wrapText="1"/>
      <protection hidden="1"/>
    </xf>
    <xf numFmtId="0" fontId="6" fillId="0" borderId="0" xfId="4" applyFont="1" applyFill="1" applyBorder="1" applyAlignment="1" applyProtection="1">
      <alignment horizontal="center"/>
      <protection locked="0"/>
    </xf>
    <xf numFmtId="0" fontId="34" fillId="0" borderId="0" xfId="4" applyFont="1" applyFill="1" applyBorder="1" applyAlignment="1" applyProtection="1">
      <alignment horizontal="center"/>
      <protection locked="0"/>
    </xf>
    <xf numFmtId="166" fontId="15" fillId="6" borderId="0" xfId="5" applyNumberFormat="1" applyFont="1" applyFill="1" applyBorder="1" applyAlignment="1" applyProtection="1">
      <alignment horizontal="center" vertical="center"/>
      <protection hidden="1"/>
    </xf>
    <xf numFmtId="0" fontId="13" fillId="20" borderId="13" xfId="4" applyFont="1" applyFill="1" applyBorder="1" applyAlignment="1" applyProtection="1">
      <alignment horizontal="center" vertical="center" wrapText="1"/>
      <protection hidden="1"/>
    </xf>
    <xf numFmtId="0" fontId="9" fillId="0" borderId="0" xfId="4" applyFont="1" applyBorder="1" applyAlignment="1" applyProtection="1">
      <alignment horizontal="center" vertical="center"/>
      <protection locked="0"/>
    </xf>
    <xf numFmtId="0" fontId="31" fillId="20" borderId="37" xfId="4" applyFont="1" applyFill="1" applyBorder="1" applyAlignment="1" applyProtection="1">
      <alignment horizontal="center" vertical="center" wrapText="1"/>
      <protection hidden="1"/>
    </xf>
    <xf numFmtId="0" fontId="31" fillId="20" borderId="50" xfId="4" applyFont="1" applyFill="1" applyBorder="1" applyAlignment="1" applyProtection="1">
      <alignment horizontal="center" vertical="center" wrapText="1"/>
      <protection hidden="1"/>
    </xf>
    <xf numFmtId="165" fontId="30" fillId="8" borderId="34" xfId="8" applyNumberFormat="1" applyFont="1" applyFill="1" applyBorder="1" applyAlignment="1" applyProtection="1">
      <alignment horizontal="center" vertical="center"/>
      <protection hidden="1"/>
    </xf>
    <xf numFmtId="165" fontId="30" fillId="8" borderId="55" xfId="8" applyNumberFormat="1" applyFont="1" applyFill="1" applyBorder="1" applyAlignment="1" applyProtection="1">
      <alignment horizontal="center" vertical="center"/>
      <protection hidden="1"/>
    </xf>
    <xf numFmtId="165" fontId="30" fillId="8" borderId="31" xfId="8" applyNumberFormat="1" applyFont="1" applyFill="1" applyBorder="1" applyAlignment="1" applyProtection="1">
      <alignment horizontal="center" vertical="center"/>
      <protection hidden="1"/>
    </xf>
    <xf numFmtId="0" fontId="13" fillId="20" borderId="42" xfId="4" applyFont="1" applyFill="1" applyBorder="1" applyAlignment="1" applyProtection="1">
      <alignment horizontal="center" vertical="center" wrapText="1"/>
      <protection hidden="1"/>
    </xf>
    <xf numFmtId="0" fontId="13" fillId="20" borderId="16" xfId="4" applyFont="1" applyFill="1" applyBorder="1" applyAlignment="1" applyProtection="1">
      <alignment horizontal="center" vertical="center" wrapText="1"/>
      <protection hidden="1"/>
    </xf>
    <xf numFmtId="166" fontId="33" fillId="5" borderId="24" xfId="5" applyNumberFormat="1" applyFont="1" applyFill="1" applyBorder="1" applyAlignment="1" applyProtection="1">
      <alignment horizontal="center" vertical="center"/>
      <protection hidden="1"/>
    </xf>
    <xf numFmtId="0" fontId="13" fillId="20" borderId="29" xfId="4" applyFont="1" applyFill="1" applyBorder="1" applyAlignment="1" applyProtection="1">
      <alignment horizontal="center" vertical="center" wrapText="1"/>
      <protection hidden="1"/>
    </xf>
    <xf numFmtId="0" fontId="13" fillId="20" borderId="19" xfId="4" applyFont="1" applyFill="1" applyBorder="1" applyAlignment="1" applyProtection="1">
      <alignment horizontal="center" vertical="center" wrapText="1"/>
      <protection hidden="1"/>
    </xf>
    <xf numFmtId="0" fontId="9" fillId="0" borderId="19" xfId="4" applyFont="1" applyBorder="1" applyAlignment="1" applyProtection="1">
      <alignment horizontal="center" vertical="center"/>
      <protection locked="0"/>
    </xf>
    <xf numFmtId="166" fontId="29" fillId="16" borderId="13" xfId="5" applyNumberFormat="1" applyFont="1" applyFill="1" applyBorder="1" applyAlignment="1" applyProtection="1">
      <alignment horizontal="center" vertical="center" wrapText="1"/>
      <protection hidden="1"/>
    </xf>
    <xf numFmtId="166" fontId="29" fillId="16" borderId="21" xfId="5" applyNumberFormat="1" applyFont="1" applyFill="1" applyBorder="1" applyAlignment="1" applyProtection="1">
      <alignment horizontal="center" vertical="center" wrapText="1"/>
      <protection hidden="1"/>
    </xf>
    <xf numFmtId="0" fontId="11" fillId="9" borderId="26" xfId="4" applyFont="1" applyFill="1" applyBorder="1" applyAlignment="1" applyProtection="1">
      <alignment horizontal="center" vertical="center" wrapText="1"/>
      <protection hidden="1"/>
    </xf>
    <xf numFmtId="0" fontId="11" fillId="9" borderId="14" xfId="4" applyFont="1" applyFill="1" applyBorder="1" applyAlignment="1" applyProtection="1">
      <alignment horizontal="center" vertical="center" wrapText="1"/>
      <protection hidden="1"/>
    </xf>
    <xf numFmtId="0" fontId="11" fillId="9" borderId="35" xfId="4" applyFont="1" applyFill="1" applyBorder="1" applyAlignment="1" applyProtection="1">
      <alignment horizontal="center" vertical="center" wrapText="1"/>
      <protection hidden="1"/>
    </xf>
    <xf numFmtId="0" fontId="11" fillId="9" borderId="9" xfId="4" applyFont="1" applyFill="1" applyBorder="1" applyAlignment="1" applyProtection="1">
      <alignment horizontal="center" vertical="center" wrapText="1"/>
      <protection hidden="1"/>
    </xf>
    <xf numFmtId="9" fontId="13" fillId="16" borderId="60" xfId="4" applyNumberFormat="1" applyFont="1" applyFill="1" applyBorder="1" applyAlignment="1" applyProtection="1">
      <alignment horizontal="center" vertical="center" wrapText="1"/>
      <protection hidden="1"/>
    </xf>
    <xf numFmtId="9" fontId="13" fillId="16" borderId="37" xfId="4" applyNumberFormat="1" applyFont="1" applyFill="1" applyBorder="1" applyAlignment="1" applyProtection="1">
      <alignment horizontal="center" vertical="center" wrapText="1"/>
      <protection hidden="1"/>
    </xf>
    <xf numFmtId="0" fontId="28" fillId="9" borderId="23" xfId="4" applyFont="1" applyFill="1" applyBorder="1" applyAlignment="1" applyProtection="1">
      <alignment horizontal="left" vertical="center" wrapText="1"/>
      <protection hidden="1"/>
    </xf>
    <xf numFmtId="0" fontId="28" fillId="9" borderId="13" xfId="4" applyFont="1" applyFill="1" applyBorder="1" applyAlignment="1" applyProtection="1">
      <alignment horizontal="left" vertical="center" wrapText="1"/>
      <protection hidden="1"/>
    </xf>
    <xf numFmtId="9" fontId="29" fillId="16" borderId="23" xfId="5" applyFont="1" applyFill="1" applyBorder="1" applyAlignment="1" applyProtection="1">
      <alignment horizontal="center" vertical="center" wrapText="1"/>
      <protection hidden="1"/>
    </xf>
    <xf numFmtId="9" fontId="29" fillId="16" borderId="13" xfId="5" applyFont="1" applyFill="1" applyBorder="1" applyAlignment="1" applyProtection="1">
      <alignment horizontal="center" vertical="center" wrapText="1"/>
      <protection hidden="1"/>
    </xf>
    <xf numFmtId="166" fontId="28" fillId="9" borderId="23" xfId="5" applyNumberFormat="1" applyFont="1" applyFill="1" applyBorder="1" applyAlignment="1" applyProtection="1">
      <alignment horizontal="center" vertical="center" wrapText="1"/>
      <protection hidden="1"/>
    </xf>
    <xf numFmtId="166" fontId="28" fillId="9" borderId="13" xfId="5" applyNumberFormat="1" applyFont="1" applyFill="1" applyBorder="1" applyAlignment="1" applyProtection="1">
      <alignment horizontal="center" vertical="center" wrapText="1"/>
      <protection hidden="1"/>
    </xf>
    <xf numFmtId="166" fontId="28" fillId="16" borderId="13" xfId="5" applyNumberFormat="1" applyFont="1" applyFill="1" applyBorder="1" applyAlignment="1" applyProtection="1">
      <alignment horizontal="center" vertical="center" wrapText="1"/>
      <protection hidden="1"/>
    </xf>
    <xf numFmtId="166" fontId="28" fillId="16" borderId="21" xfId="5" applyNumberFormat="1" applyFont="1" applyFill="1" applyBorder="1" applyAlignment="1" applyProtection="1">
      <alignment horizontal="center" vertical="center" wrapText="1"/>
      <protection hidden="1"/>
    </xf>
    <xf numFmtId="0" fontId="28" fillId="9" borderId="21" xfId="4" applyFont="1" applyFill="1" applyBorder="1" applyAlignment="1" applyProtection="1">
      <alignment horizontal="left" vertical="center" wrapText="1"/>
      <protection hidden="1"/>
    </xf>
    <xf numFmtId="9" fontId="29" fillId="16" borderId="21" xfId="5" applyFont="1" applyFill="1" applyBorder="1" applyAlignment="1" applyProtection="1">
      <alignment horizontal="center" vertical="center" wrapText="1"/>
      <protection hidden="1"/>
    </xf>
    <xf numFmtId="166" fontId="28" fillId="9" borderId="21" xfId="5" applyNumberFormat="1" applyFont="1" applyFill="1" applyBorder="1" applyAlignment="1" applyProtection="1">
      <alignment horizontal="center" vertical="center" wrapText="1"/>
      <protection hidden="1"/>
    </xf>
    <xf numFmtId="166" fontId="28" fillId="11" borderId="23" xfId="5" applyNumberFormat="1" applyFont="1" applyFill="1" applyBorder="1" applyAlignment="1" applyProtection="1">
      <alignment horizontal="center"/>
      <protection hidden="1"/>
    </xf>
    <xf numFmtId="166" fontId="28" fillId="11" borderId="13" xfId="5" applyNumberFormat="1" applyFont="1" applyFill="1" applyBorder="1" applyAlignment="1" applyProtection="1">
      <alignment horizontal="center"/>
      <protection hidden="1"/>
    </xf>
    <xf numFmtId="9" fontId="28" fillId="16" borderId="23" xfId="5" applyFont="1" applyFill="1" applyBorder="1" applyAlignment="1" applyProtection="1">
      <alignment horizontal="center" vertical="center" wrapText="1"/>
      <protection hidden="1"/>
    </xf>
    <xf numFmtId="9" fontId="28" fillId="16" borderId="13" xfId="5" applyFont="1" applyFill="1" applyBorder="1" applyAlignment="1" applyProtection="1">
      <alignment horizontal="center" vertical="center" wrapText="1"/>
      <protection hidden="1"/>
    </xf>
    <xf numFmtId="166" fontId="28" fillId="11" borderId="13" xfId="5" applyNumberFormat="1" applyFont="1" applyFill="1" applyBorder="1" applyAlignment="1" applyProtection="1">
      <alignment horizontal="center" vertical="center"/>
      <protection hidden="1"/>
    </xf>
    <xf numFmtId="166" fontId="28" fillId="11" borderId="21" xfId="5" applyNumberFormat="1" applyFont="1" applyFill="1" applyBorder="1" applyAlignment="1" applyProtection="1">
      <alignment horizontal="center" vertical="center"/>
      <protection hidden="1"/>
    </xf>
    <xf numFmtId="166" fontId="28" fillId="11" borderId="21" xfId="5" applyNumberFormat="1" applyFont="1" applyFill="1" applyBorder="1" applyAlignment="1" applyProtection="1">
      <alignment horizontal="center"/>
      <protection hidden="1"/>
    </xf>
    <xf numFmtId="166" fontId="29" fillId="16" borderId="5" xfId="5" applyNumberFormat="1" applyFont="1" applyFill="1" applyBorder="1" applyAlignment="1" applyProtection="1">
      <alignment horizontal="center" vertical="center" wrapText="1"/>
      <protection hidden="1"/>
    </xf>
    <xf numFmtId="0" fontId="10" fillId="0" borderId="5" xfId="0" applyFont="1" applyBorder="1" applyAlignment="1" applyProtection="1">
      <alignment horizontal="center" vertical="center" wrapText="1"/>
      <protection locked="0" hidden="1"/>
    </xf>
    <xf numFmtId="0" fontId="11" fillId="0" borderId="4" xfId="0" applyFont="1" applyBorder="1" applyAlignment="1" applyProtection="1">
      <alignment horizontal="center" vertical="center" wrapText="1"/>
      <protection locked="0" hidden="1"/>
    </xf>
    <xf numFmtId="9" fontId="13" fillId="16" borderId="5" xfId="4" applyNumberFormat="1" applyFont="1" applyFill="1" applyBorder="1" applyAlignment="1" applyProtection="1">
      <alignment horizontal="center" vertical="center" wrapText="1"/>
      <protection hidden="1"/>
    </xf>
    <xf numFmtId="0" fontId="28" fillId="9" borderId="5" xfId="4" applyFont="1" applyFill="1" applyBorder="1" applyAlignment="1" applyProtection="1">
      <alignment horizontal="left" vertical="center" wrapText="1"/>
      <protection hidden="1"/>
    </xf>
    <xf numFmtId="9" fontId="29" fillId="16" borderId="5" xfId="5" applyFont="1" applyFill="1" applyBorder="1" applyAlignment="1" applyProtection="1">
      <alignment horizontal="center" vertical="center" wrapText="1"/>
      <protection hidden="1"/>
    </xf>
    <xf numFmtId="166" fontId="28" fillId="9" borderId="5" xfId="5" applyNumberFormat="1" applyFont="1" applyFill="1" applyBorder="1" applyAlignment="1" applyProtection="1">
      <alignment horizontal="center" vertical="center"/>
      <protection hidden="1"/>
    </xf>
    <xf numFmtId="166" fontId="28" fillId="9" borderId="13" xfId="5" applyNumberFormat="1" applyFont="1" applyFill="1" applyBorder="1" applyAlignment="1" applyProtection="1">
      <alignment horizontal="center" vertical="center"/>
      <protection hidden="1"/>
    </xf>
    <xf numFmtId="166" fontId="28" fillId="11" borderId="5" xfId="5" applyNumberFormat="1" applyFont="1" applyFill="1" applyBorder="1" applyAlignment="1" applyProtection="1">
      <alignment horizontal="center" vertical="center"/>
      <protection hidden="1"/>
    </xf>
    <xf numFmtId="166" fontId="28" fillId="11" borderId="5" xfId="5" applyNumberFormat="1" applyFont="1" applyFill="1" applyBorder="1" applyAlignment="1" applyProtection="1">
      <alignment horizontal="center"/>
      <protection hidden="1"/>
    </xf>
    <xf numFmtId="0" fontId="19" fillId="0" borderId="20" xfId="4" applyFont="1" applyBorder="1" applyAlignment="1">
      <alignment horizontal="center" vertical="center"/>
    </xf>
    <xf numFmtId="0" fontId="19" fillId="0" borderId="21" xfId="4" applyFont="1" applyBorder="1" applyAlignment="1">
      <alignment horizontal="center" vertical="center"/>
    </xf>
    <xf numFmtId="0" fontId="13" fillId="20" borderId="15" xfId="26" applyFont="1" applyFill="1" applyBorder="1" applyAlignment="1" applyProtection="1">
      <alignment horizontal="center" vertical="center" wrapText="1"/>
      <protection hidden="1"/>
    </xf>
    <xf numFmtId="0" fontId="13" fillId="20" borderId="40" xfId="26" applyFont="1" applyFill="1" applyBorder="1" applyAlignment="1" applyProtection="1">
      <alignment horizontal="center" vertical="center" wrapText="1"/>
      <protection hidden="1"/>
    </xf>
    <xf numFmtId="0" fontId="13" fillId="20" borderId="38" xfId="26" applyFont="1" applyFill="1" applyBorder="1" applyAlignment="1" applyProtection="1">
      <alignment horizontal="center" vertical="center" wrapText="1"/>
      <protection hidden="1"/>
    </xf>
    <xf numFmtId="0" fontId="13" fillId="20" borderId="20" xfId="26" applyFont="1" applyFill="1" applyBorder="1" applyAlignment="1" applyProtection="1">
      <alignment horizontal="center" vertical="center" wrapText="1"/>
      <protection hidden="1"/>
    </xf>
    <xf numFmtId="0" fontId="15" fillId="20" borderId="5" xfId="26" applyFont="1" applyFill="1" applyBorder="1" applyAlignment="1" applyProtection="1">
      <alignment horizontal="center" vertical="center"/>
      <protection hidden="1"/>
    </xf>
    <xf numFmtId="0" fontId="11" fillId="9" borderId="10" xfId="4" applyFont="1" applyFill="1" applyBorder="1" applyAlignment="1" applyProtection="1">
      <alignment horizontal="center" vertical="center" wrapText="1"/>
      <protection hidden="1"/>
    </xf>
    <xf numFmtId="0" fontId="24" fillId="0" borderId="0" xfId="4" applyFont="1" applyBorder="1" applyAlignment="1" applyProtection="1">
      <alignment horizontal="center" vertical="center" wrapText="1"/>
      <protection locked="0"/>
    </xf>
    <xf numFmtId="0" fontId="10" fillId="0" borderId="8" xfId="0" applyFont="1" applyBorder="1" applyAlignment="1" applyProtection="1">
      <alignment horizontal="center" vertical="center" wrapText="1"/>
      <protection hidden="1"/>
    </xf>
    <xf numFmtId="0" fontId="10" fillId="0" borderId="7" xfId="0" applyFont="1" applyBorder="1" applyAlignment="1" applyProtection="1">
      <alignment horizontal="center" vertical="center" wrapText="1"/>
      <protection hidden="1"/>
    </xf>
    <xf numFmtId="0" fontId="13" fillId="20" borderId="49" xfId="26" applyFont="1" applyFill="1" applyBorder="1" applyAlignment="1" applyProtection="1">
      <alignment horizontal="center" vertical="center" wrapText="1"/>
      <protection hidden="1"/>
    </xf>
    <xf numFmtId="0" fontId="13" fillId="20" borderId="30" xfId="26" applyFont="1" applyFill="1" applyBorder="1" applyAlignment="1" applyProtection="1">
      <alignment horizontal="center" vertical="center" wrapText="1"/>
      <protection hidden="1"/>
    </xf>
    <xf numFmtId="166" fontId="28" fillId="9" borderId="5" xfId="5" applyNumberFormat="1" applyFont="1" applyFill="1" applyBorder="1" applyAlignment="1" applyProtection="1">
      <alignment horizontal="center" vertical="center" wrapText="1"/>
      <protection hidden="1"/>
    </xf>
    <xf numFmtId="0" fontId="13" fillId="20" borderId="53" xfId="26" applyFont="1" applyFill="1" applyBorder="1" applyAlignment="1" applyProtection="1">
      <alignment horizontal="center" vertical="center" wrapText="1"/>
      <protection hidden="1"/>
    </xf>
    <xf numFmtId="0" fontId="13" fillId="20" borderId="24" xfId="26" applyFont="1" applyFill="1" applyBorder="1" applyAlignment="1" applyProtection="1">
      <alignment horizontal="center" vertical="center" wrapText="1"/>
      <protection hidden="1"/>
    </xf>
    <xf numFmtId="0" fontId="13" fillId="20" borderId="54" xfId="26" applyFont="1" applyFill="1" applyBorder="1" applyAlignment="1" applyProtection="1">
      <alignment horizontal="center" vertical="center" wrapText="1"/>
      <protection hidden="1"/>
    </xf>
    <xf numFmtId="0" fontId="13" fillId="9" borderId="15" xfId="4" applyFont="1" applyFill="1" applyBorder="1" applyAlignment="1" applyProtection="1">
      <alignment horizontal="left" vertical="center" wrapText="1"/>
      <protection hidden="1"/>
    </xf>
    <xf numFmtId="0" fontId="13" fillId="9" borderId="61" xfId="4" applyFont="1" applyFill="1" applyBorder="1" applyAlignment="1" applyProtection="1">
      <alignment horizontal="left" vertical="center" wrapText="1"/>
      <protection hidden="1"/>
    </xf>
    <xf numFmtId="9" fontId="13" fillId="16" borderId="38" xfId="5" applyFont="1" applyFill="1" applyBorder="1" applyAlignment="1" applyProtection="1">
      <alignment horizontal="center" vertical="center" wrapText="1"/>
      <protection hidden="1"/>
    </xf>
    <xf numFmtId="9" fontId="13" fillId="16" borderId="56" xfId="5" applyFont="1" applyFill="1" applyBorder="1" applyAlignment="1" applyProtection="1">
      <alignment horizontal="center" vertical="center" wrapText="1"/>
      <protection hidden="1"/>
    </xf>
    <xf numFmtId="166" fontId="13" fillId="16" borderId="38" xfId="5" applyNumberFormat="1" applyFont="1" applyFill="1" applyBorder="1" applyAlignment="1" applyProtection="1">
      <alignment horizontal="center" vertical="center"/>
      <protection hidden="1"/>
    </xf>
    <xf numFmtId="166" fontId="13" fillId="16" borderId="56" xfId="5" applyNumberFormat="1" applyFont="1" applyFill="1" applyBorder="1" applyAlignment="1" applyProtection="1">
      <alignment horizontal="center" vertical="center"/>
      <protection hidden="1"/>
    </xf>
    <xf numFmtId="166" fontId="28" fillId="11" borderId="38" xfId="5" applyNumberFormat="1" applyFont="1" applyFill="1" applyBorder="1" applyAlignment="1" applyProtection="1">
      <alignment horizontal="center" vertical="center"/>
      <protection hidden="1"/>
    </xf>
    <xf numFmtId="166" fontId="28" fillId="11" borderId="56" xfId="5" applyNumberFormat="1" applyFont="1" applyFill="1" applyBorder="1" applyAlignment="1" applyProtection="1">
      <alignment horizontal="center" vertical="center"/>
      <protection hidden="1"/>
    </xf>
    <xf numFmtId="166" fontId="28" fillId="11" borderId="38" xfId="5" applyNumberFormat="1" applyFont="1" applyFill="1" applyBorder="1" applyAlignment="1" applyProtection="1">
      <alignment horizontal="center"/>
      <protection hidden="1"/>
    </xf>
    <xf numFmtId="166" fontId="28" fillId="11" borderId="56" xfId="5" applyNumberFormat="1" applyFont="1" applyFill="1" applyBorder="1" applyAlignment="1" applyProtection="1">
      <alignment horizontal="center"/>
      <protection hidden="1"/>
    </xf>
    <xf numFmtId="166" fontId="15" fillId="16" borderId="38" xfId="5" applyNumberFormat="1" applyFont="1" applyFill="1" applyBorder="1" applyAlignment="1" applyProtection="1">
      <alignment horizontal="center" vertical="center" wrapText="1"/>
      <protection hidden="1"/>
    </xf>
    <xf numFmtId="166" fontId="15" fillId="16" borderId="56" xfId="5" applyNumberFormat="1" applyFont="1" applyFill="1" applyBorder="1" applyAlignment="1" applyProtection="1">
      <alignment horizontal="center" vertical="center" wrapText="1"/>
      <protection hidden="1"/>
    </xf>
    <xf numFmtId="0" fontId="6" fillId="0" borderId="0" xfId="0" applyNumberFormat="1" applyFont="1" applyAlignment="1">
      <alignment horizontal="left" vertical="top" wrapText="1"/>
    </xf>
    <xf numFmtId="0" fontId="6" fillId="0" borderId="0" xfId="0" quotePrefix="1" applyNumberFormat="1" applyFont="1" applyAlignment="1">
      <alignment horizontal="left" vertical="top" wrapText="1"/>
    </xf>
    <xf numFmtId="165" fontId="26" fillId="23" borderId="13" xfId="22" applyNumberFormat="1" applyFont="1" applyFill="1" applyBorder="1" applyAlignment="1">
      <alignment horizontal="center" vertical="center"/>
    </xf>
    <xf numFmtId="0" fontId="6" fillId="0" borderId="13" xfId="0" applyFont="1" applyBorder="1" applyAlignment="1" applyProtection="1">
      <alignment horizontal="left" vertical="center" wrapText="1"/>
      <protection hidden="1"/>
    </xf>
  </cellXfs>
  <cellStyles count="27">
    <cellStyle name="40% - Accent3" xfId="14"/>
    <cellStyle name="60% - Énfasis3 2" xfId="25"/>
    <cellStyle name="Buena 2" xfId="12"/>
    <cellStyle name="Énfasis2 2" xfId="15"/>
    <cellStyle name="Entrada 2" xfId="7"/>
    <cellStyle name="Hipervínculo 2" xfId="17"/>
    <cellStyle name="Incorrecto 2" xfId="10"/>
    <cellStyle name="Millares [0] 2" xfId="16"/>
    <cellStyle name="Millares 2" xfId="19"/>
    <cellStyle name="Millares 4" xfId="8"/>
    <cellStyle name="Millares 4 2" xfId="22"/>
    <cellStyle name="Millares 5" xfId="11"/>
    <cellStyle name="Moneda 2" xfId="18"/>
    <cellStyle name="Moneda 2 2" xfId="20"/>
    <cellStyle name="Moneda 3" xfId="21"/>
    <cellStyle name="Moneda 4" xfId="23"/>
    <cellStyle name="Neutral 2" xfId="24"/>
    <cellStyle name="Normal" xfId="0" builtinId="0"/>
    <cellStyle name="Normal 2" xfId="9"/>
    <cellStyle name="Normal 3" xfId="13"/>
    <cellStyle name="Normal 4 2" xfId="2"/>
    <cellStyle name="Normal 5" xfId="4"/>
    <cellStyle name="Normal 7" xfId="3"/>
    <cellStyle name="Note" xfId="6"/>
    <cellStyle name="Note 2" xfId="26"/>
    <cellStyle name="Porcentaje" xfId="1" builtinId="5"/>
    <cellStyle name="Porcentaje 2" xfId="5"/>
  </cellStyles>
  <dxfs count="104">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0"/>
        <color theme="1"/>
        <name val="Calibri"/>
        <scheme val="minor"/>
      </font>
    </dxf>
    <dxf>
      <font>
        <b val="0"/>
        <i val="0"/>
        <strike val="0"/>
        <condense val="0"/>
        <extend val="0"/>
        <outline val="0"/>
        <shadow val="0"/>
        <u val="none"/>
        <vertAlign val="baseline"/>
        <sz val="10"/>
        <color theme="1"/>
        <name val="Calibri"/>
        <scheme val="minor"/>
      </font>
      <numFmt numFmtId="13" formatCode="0%"/>
      <border diagonalUp="0" diagonalDown="0">
        <left style="thin">
          <color theme="4" tint="0.39997558519241921"/>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
        <color theme="1"/>
        <name val="Calibri"/>
        <scheme val="minor"/>
      </font>
      <border diagonalUp="0" diagonalDown="0">
        <left style="thin">
          <color theme="4" tint="0.39997558519241921"/>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
        <color theme="1"/>
        <name val="Calibri"/>
        <scheme val="minor"/>
      </font>
      <border diagonalUp="0" diagonalDown="0">
        <left style="thin">
          <color theme="4" tint="0.39997558519241921"/>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
        <color theme="1"/>
        <name val="Calibri"/>
        <scheme val="minor"/>
      </font>
    </dxf>
    <dxf>
      <font>
        <b val="0"/>
        <i val="0"/>
        <strike val="0"/>
        <condense val="0"/>
        <extend val="0"/>
        <outline val="0"/>
        <shadow val="0"/>
        <u val="none"/>
        <vertAlign val="baseline"/>
        <sz val="10"/>
        <color theme="1"/>
        <name val="Calibri"/>
        <scheme val="minor"/>
      </font>
      <fill>
        <patternFill patternType="none">
          <fgColor indexed="64"/>
          <bgColor auto="1"/>
        </patternFill>
      </fill>
    </dxf>
    <dxf>
      <font>
        <b val="0"/>
        <i val="0"/>
        <strike val="0"/>
        <condense val="0"/>
        <extend val="0"/>
        <outline val="0"/>
        <shadow val="0"/>
        <u val="none"/>
        <vertAlign val="baseline"/>
        <sz val="10"/>
        <color theme="1"/>
        <name val="Calibri"/>
        <scheme val="minor"/>
      </font>
      <border diagonalUp="0" diagonalDown="0" outline="0">
        <left style="thin">
          <color theme="4" tint="0.39997558519241921"/>
        </left>
        <right/>
        <top style="thin">
          <color theme="4" tint="0.39997558519241921"/>
        </top>
        <bottom style="thin">
          <color theme="4" tint="0.39997558519241921"/>
        </bottom>
      </border>
    </dxf>
    <dxf>
      <font>
        <b val="0"/>
        <i val="0"/>
        <strike val="0"/>
        <condense val="0"/>
        <extend val="0"/>
        <outline val="0"/>
        <shadow val="0"/>
        <u val="none"/>
        <vertAlign val="baseline"/>
        <sz val="10"/>
        <color theme="1"/>
        <name val="Calibri"/>
        <scheme val="minor"/>
      </font>
      <border diagonalUp="0" diagonalDown="0">
        <left style="thin">
          <color theme="4" tint="0.39997558519241921"/>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
        <color theme="1"/>
        <name val="Calibri"/>
        <scheme val="minor"/>
      </font>
      <border diagonalUp="0" diagonalDown="0">
        <left style="thin">
          <color theme="4" tint="0.39997558519241921"/>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
        <color theme="1"/>
        <name val="Calibri"/>
        <scheme val="minor"/>
      </font>
      <border diagonalUp="0" diagonalDown="0">
        <left/>
        <right/>
        <top style="thin">
          <color theme="4" tint="0.39997558519241921"/>
        </top>
        <bottom style="thin">
          <color theme="4" tint="0.39997558519241921"/>
        </bottom>
        <vertical/>
        <horizontal/>
      </border>
    </dxf>
    <dxf>
      <border outline="0">
        <left style="thin">
          <color theme="4" tint="0.39997558519241921"/>
        </left>
      </border>
    </dxf>
    <dxf>
      <font>
        <b val="0"/>
        <i val="0"/>
        <strike val="0"/>
        <condense val="0"/>
        <extend val="0"/>
        <outline val="0"/>
        <shadow val="0"/>
        <u val="none"/>
        <vertAlign val="baseline"/>
        <sz val="11"/>
        <color theme="1"/>
        <name val="Arial"/>
        <scheme val="none"/>
      </font>
    </dxf>
    <dxf>
      <font>
        <b val="0"/>
        <i val="0"/>
        <strike val="0"/>
        <condense val="0"/>
        <extend val="0"/>
        <outline val="0"/>
        <shadow val="0"/>
        <u val="none"/>
        <vertAlign val="baseline"/>
        <sz val="11"/>
        <color theme="1"/>
        <name val="Arial"/>
        <scheme val="none"/>
      </font>
    </dxf>
    <dxf>
      <font>
        <b val="0"/>
        <i val="0"/>
        <strike val="0"/>
        <condense val="0"/>
        <extend val="0"/>
        <outline val="0"/>
        <shadow val="0"/>
        <u val="none"/>
        <vertAlign val="baseline"/>
        <sz val="11"/>
        <color theme="1"/>
        <name val="Arial"/>
        <scheme val="none"/>
      </font>
    </dxf>
    <dxf>
      <font>
        <b val="0"/>
        <i val="0"/>
        <strike val="0"/>
        <condense val="0"/>
        <extend val="0"/>
        <outline val="0"/>
        <shadow val="0"/>
        <u val="none"/>
        <vertAlign val="baseline"/>
        <sz val="11"/>
        <color theme="1"/>
        <name val="Arial"/>
        <scheme val="none"/>
      </font>
    </dxf>
    <dxf>
      <font>
        <b val="0"/>
        <i val="0"/>
        <strike val="0"/>
        <condense val="0"/>
        <extend val="0"/>
        <outline val="0"/>
        <shadow val="0"/>
        <u val="none"/>
        <vertAlign val="baseline"/>
        <sz val="11"/>
        <color theme="1"/>
        <name val="Arial"/>
        <scheme val="none"/>
      </font>
    </dxf>
    <dxf>
      <font>
        <b val="0"/>
        <i val="0"/>
        <strike val="0"/>
        <condense val="0"/>
        <extend val="0"/>
        <outline val="0"/>
        <shadow val="0"/>
        <u val="none"/>
        <vertAlign val="baseline"/>
        <sz val="10"/>
        <color theme="1"/>
        <name val="Calibri"/>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0"/>
        <color theme="1"/>
        <name val="Calibri"/>
        <scheme val="minor"/>
      </font>
    </dxf>
    <dxf>
      <font>
        <b val="0"/>
        <i val="0"/>
        <strike val="0"/>
        <condense val="0"/>
        <extend val="0"/>
        <outline val="0"/>
        <shadow val="0"/>
        <u val="none"/>
        <vertAlign val="baseline"/>
        <sz val="10"/>
        <color theme="1"/>
        <name val="Calibri"/>
        <scheme val="minor"/>
      </font>
      <border diagonalUp="0" diagonalDown="0">
        <left style="thin">
          <color theme="4" tint="0.39997558519241921"/>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
        <color theme="1"/>
        <name val="Calibri"/>
        <scheme val="minor"/>
      </font>
      <border diagonalUp="0" diagonalDown="0" outline="0">
        <left style="thin">
          <color theme="4" tint="0.39997558519241921"/>
        </left>
        <right/>
        <top style="thin">
          <color theme="4" tint="0.39997558519241921"/>
        </top>
        <bottom style="thin">
          <color theme="4" tint="0.39997558519241921"/>
        </bottom>
      </border>
    </dxf>
    <dxf>
      <font>
        <b val="0"/>
        <i val="0"/>
        <strike val="0"/>
        <condense val="0"/>
        <extend val="0"/>
        <outline val="0"/>
        <shadow val="0"/>
        <u val="none"/>
        <vertAlign val="baseline"/>
        <sz val="10"/>
        <color theme="1"/>
        <name val="Calibri"/>
        <scheme val="minor"/>
      </font>
      <border diagonalUp="0" diagonalDown="0">
        <left style="thin">
          <color theme="4" tint="0.39997558519241921"/>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
        <color theme="1"/>
        <name val="Calibri"/>
        <scheme val="minor"/>
      </font>
    </dxf>
    <dxf>
      <font>
        <b val="0"/>
        <i val="0"/>
        <strike val="0"/>
        <condense val="0"/>
        <extend val="0"/>
        <outline val="0"/>
        <shadow val="0"/>
        <u val="none"/>
        <vertAlign val="baseline"/>
        <sz val="10"/>
        <color theme="1"/>
        <name val="Calibri"/>
        <scheme val="minor"/>
      </font>
    </dxf>
    <dxf>
      <font>
        <b val="0"/>
        <i val="0"/>
        <strike val="0"/>
        <condense val="0"/>
        <extend val="0"/>
        <outline val="0"/>
        <shadow val="0"/>
        <u val="none"/>
        <vertAlign val="baseline"/>
        <sz val="10"/>
        <color theme="1"/>
        <name val="Calibri"/>
        <scheme val="minor"/>
      </font>
      <border diagonalUp="0" diagonalDown="0">
        <left style="thin">
          <color theme="4" tint="0.39997558519241921"/>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
        <color theme="1"/>
        <name val="Calibri"/>
        <scheme val="minor"/>
      </font>
      <border diagonalUp="0" diagonalDown="0" outline="0">
        <left style="thin">
          <color theme="4" tint="0.39997558519241921"/>
        </left>
        <right/>
        <top style="thin">
          <color theme="4" tint="0.39997558519241921"/>
        </top>
        <bottom style="thin">
          <color theme="4" tint="0.39997558519241921"/>
        </bottom>
      </border>
    </dxf>
    <dxf>
      <font>
        <b val="0"/>
        <i val="0"/>
        <strike val="0"/>
        <condense val="0"/>
        <extend val="0"/>
        <outline val="0"/>
        <shadow val="0"/>
        <u val="none"/>
        <vertAlign val="baseline"/>
        <sz val="10"/>
        <color theme="1"/>
        <name val="Calibri"/>
        <scheme val="minor"/>
      </font>
      <border diagonalUp="0" diagonalDown="0">
        <left style="thin">
          <color theme="4" tint="0.39997558519241921"/>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
        <color theme="1"/>
        <name val="Calibri"/>
        <scheme val="minor"/>
      </font>
      <border diagonalUp="0" diagonalDown="0">
        <left/>
        <right/>
        <top style="thin">
          <color theme="4" tint="0.39997558519241921"/>
        </top>
        <bottom style="thin">
          <color theme="4" tint="0.39997558519241921"/>
        </bottom>
        <vertical/>
        <horizontal/>
      </border>
    </dxf>
    <dxf>
      <border outline="0">
        <left style="thin">
          <color theme="4" tint="0.39997558519241921"/>
        </left>
      </border>
    </dxf>
    <dxf>
      <font>
        <b val="0"/>
        <i val="0"/>
        <strike val="0"/>
        <condense val="0"/>
        <extend val="0"/>
        <outline val="0"/>
        <shadow val="0"/>
        <u val="none"/>
        <vertAlign val="baseline"/>
        <sz val="10"/>
        <color theme="1"/>
        <name val="Calibri"/>
        <scheme val="minor"/>
      </font>
    </dxf>
    <dxf>
      <font>
        <b val="0"/>
        <i val="0"/>
        <strike val="0"/>
        <condense val="0"/>
        <extend val="0"/>
        <outline val="0"/>
        <shadow val="0"/>
        <u val="none"/>
        <vertAlign val="baseline"/>
        <sz val="10"/>
        <color theme="1"/>
        <name val="Calibri"/>
        <scheme val="minor"/>
      </font>
    </dxf>
    <dxf>
      <font>
        <b val="0"/>
        <i val="0"/>
        <strike val="0"/>
        <condense val="0"/>
        <extend val="0"/>
        <outline val="0"/>
        <shadow val="0"/>
        <u val="none"/>
        <vertAlign val="baseline"/>
        <sz val="10"/>
        <color theme="1"/>
        <name val="Calibri"/>
        <scheme val="minor"/>
      </font>
    </dxf>
    <dxf>
      <font>
        <b val="0"/>
        <i val="0"/>
        <strike val="0"/>
        <condense val="0"/>
        <extend val="0"/>
        <outline val="0"/>
        <shadow val="0"/>
        <u val="none"/>
        <vertAlign val="baseline"/>
        <sz val="10"/>
        <color theme="1"/>
        <name val="Calibri"/>
        <scheme val="minor"/>
      </font>
    </dxf>
    <dxf>
      <font>
        <b val="0"/>
        <i val="0"/>
        <strike val="0"/>
        <condense val="0"/>
        <extend val="0"/>
        <outline val="0"/>
        <shadow val="0"/>
        <u val="none"/>
        <vertAlign val="baseline"/>
        <sz val="10"/>
        <color theme="1"/>
        <name val="Calibri"/>
        <scheme val="minor"/>
      </font>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theme="6" tint="-0.24994659260841701"/>
        </patternFill>
      </fill>
    </dxf>
    <dxf>
      <fill>
        <patternFill>
          <bgColor rgb="FF00B050"/>
        </patternFill>
      </fill>
    </dxf>
    <dxf>
      <fill>
        <patternFill>
          <bgColor rgb="FFFF0000"/>
        </patternFill>
      </fill>
    </dxf>
    <dxf>
      <fill>
        <patternFill>
          <bgColor rgb="FFFFFF00"/>
        </patternFill>
      </fill>
    </dxf>
    <dxf>
      <fill>
        <patternFill>
          <bgColor theme="6" tint="-0.24994659260841701"/>
        </patternFill>
      </fill>
    </dxf>
    <dxf>
      <fill>
        <patternFill>
          <bgColor rgb="FF00B050"/>
        </patternFill>
      </fill>
    </dxf>
    <dxf>
      <fill>
        <patternFill>
          <bgColor rgb="FFFF0000"/>
        </patternFill>
      </fill>
    </dxf>
    <dxf>
      <fill>
        <patternFill>
          <bgColor rgb="FFFFFF00"/>
        </patternFill>
      </fill>
    </dxf>
    <dxf>
      <fill>
        <patternFill>
          <bgColor theme="6" tint="-0.24994659260841701"/>
        </patternFill>
      </fill>
    </dxf>
    <dxf>
      <fill>
        <patternFill>
          <bgColor rgb="FF00B050"/>
        </patternFill>
      </fill>
    </dxf>
    <dxf>
      <fill>
        <patternFill>
          <bgColor rgb="FFFF0000"/>
        </patternFill>
      </fill>
    </dxf>
    <dxf>
      <font>
        <strike val="0"/>
        <color theme="1"/>
      </font>
      <fill>
        <patternFill>
          <bgColor rgb="FF92D050"/>
        </patternFill>
      </fill>
    </dxf>
    <dxf>
      <font>
        <strike val="0"/>
        <color theme="1"/>
      </font>
      <fill>
        <patternFill>
          <bgColor rgb="FFFFFF00"/>
        </patternFill>
      </fill>
    </dxf>
    <dxf>
      <font>
        <strike val="0"/>
        <color theme="1"/>
      </font>
      <fill>
        <patternFill>
          <bgColor rgb="FFFF0000"/>
        </patternFill>
      </fill>
    </dxf>
    <dxf>
      <font>
        <b/>
        <i val="0"/>
        <color theme="0" tint="-4.9989318521683403E-2"/>
        <name val="Calibri Light"/>
        <scheme val="none"/>
      </font>
      <fill>
        <patternFill>
          <bgColor rgb="FFC00000"/>
        </patternFill>
      </fill>
    </dxf>
    <dxf>
      <font>
        <b val="0"/>
        <i val="0"/>
        <strike val="0"/>
        <color theme="0"/>
      </font>
      <fill>
        <patternFill>
          <bgColor theme="1"/>
        </patternFill>
      </fill>
    </dxf>
    <dxf>
      <fill>
        <patternFill>
          <bgColor rgb="FF24E83B"/>
        </patternFill>
      </fill>
    </dxf>
    <dxf>
      <fill>
        <patternFill>
          <bgColor rgb="FFFFFF00"/>
        </patternFill>
      </fill>
    </dxf>
    <dxf>
      <fill>
        <patternFill>
          <bgColor rgb="FFFFFF00"/>
        </patternFill>
      </fill>
    </dxf>
    <dxf>
      <fill>
        <patternFill>
          <bgColor rgb="FF31F343"/>
        </patternFill>
      </fill>
    </dxf>
    <dxf>
      <fill>
        <patternFill>
          <bgColor rgb="FFFFFF00"/>
        </patternFill>
      </fill>
    </dxf>
    <dxf>
      <fill>
        <patternFill>
          <bgColor rgb="FF31F343"/>
        </patternFill>
      </fill>
    </dxf>
    <dxf>
      <fill>
        <patternFill>
          <bgColor rgb="FF00B050"/>
        </patternFill>
      </fill>
    </dxf>
    <dxf>
      <fill>
        <patternFill>
          <bgColor rgb="FFFFFF00"/>
        </patternFill>
      </fill>
    </dxf>
    <dxf>
      <fill>
        <patternFill>
          <bgColor rgb="FFFF0000"/>
        </patternFill>
      </fill>
    </dxf>
    <dxf>
      <fill>
        <patternFill>
          <bgColor rgb="FF00FF00"/>
        </patternFill>
      </fill>
    </dxf>
    <dxf>
      <fill>
        <patternFill>
          <bgColor rgb="FFFFFF00"/>
        </patternFill>
      </fill>
    </dxf>
    <dxf>
      <fill>
        <patternFill>
          <bgColor rgb="FFFFFF00"/>
        </patternFill>
      </fill>
    </dxf>
    <dxf>
      <fill>
        <patternFill>
          <bgColor rgb="FF00FF00"/>
        </patternFill>
      </fill>
    </dxf>
    <dxf>
      <fill>
        <patternFill>
          <bgColor rgb="FF00FF00"/>
        </patternFill>
      </fill>
    </dxf>
    <dxf>
      <fill>
        <patternFill>
          <bgColor rgb="FFFFFF00"/>
        </patternFill>
      </fill>
    </dxf>
    <dxf>
      <fill>
        <patternFill>
          <bgColor rgb="FFFF0000"/>
        </patternFill>
      </fill>
    </dxf>
    <dxf>
      <fill>
        <patternFill>
          <bgColor rgb="FF00FF00"/>
        </patternFill>
      </fill>
    </dxf>
    <dxf>
      <fill>
        <patternFill>
          <bgColor rgb="FFFFFF00"/>
        </patternFill>
      </fill>
    </dxf>
    <dxf>
      <fill>
        <patternFill>
          <bgColor rgb="FF00FF00"/>
        </patternFill>
      </fill>
    </dxf>
    <dxf>
      <fill>
        <patternFill>
          <bgColor rgb="FFFFFF00"/>
        </patternFill>
      </fill>
    </dxf>
    <dxf>
      <fill>
        <patternFill>
          <bgColor rgb="FF00FF00"/>
        </patternFill>
      </fill>
    </dxf>
    <dxf>
      <fill>
        <patternFill>
          <bgColor rgb="FFFFFF00"/>
        </patternFill>
      </fill>
    </dxf>
    <dxf>
      <fill>
        <patternFill>
          <bgColor rgb="FFFFFF00"/>
        </patternFill>
      </fill>
    </dxf>
    <dxf>
      <fill>
        <patternFill>
          <bgColor rgb="FF00FF00"/>
        </patternFill>
      </fill>
    </dxf>
    <dxf>
      <fill>
        <patternFill>
          <bgColor rgb="FF00B050"/>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theme="6" tint="-0.24994659260841701"/>
        </patternFill>
      </fill>
    </dxf>
    <dxf>
      <fill>
        <patternFill>
          <bgColor rgb="FF00B050"/>
        </patternFill>
      </fill>
    </dxf>
    <dxf>
      <fill>
        <patternFill>
          <bgColor rgb="FF00FF00"/>
        </patternFill>
      </fill>
    </dxf>
    <dxf>
      <fill>
        <patternFill>
          <bgColor rgb="FFFFFF00"/>
        </patternFill>
      </fill>
    </dxf>
    <dxf>
      <fill>
        <patternFill>
          <bgColor rgb="FF00FF00"/>
        </patternFill>
      </fill>
    </dxf>
    <dxf>
      <fill>
        <patternFill>
          <bgColor rgb="FFFFFF00"/>
        </patternFill>
      </fill>
    </dxf>
  </dxfs>
  <tableStyles count="0" defaultTableStyle="TableStyleMedium2" defaultPivotStyle="PivotStyleLight16"/>
  <colors>
    <mruColors>
      <color rgb="FF24E83B"/>
      <color rgb="FF31F343"/>
      <color rgb="FF39E74E"/>
      <color rgb="FFD6BBE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haredStrings" Target="sharedStrings.xml"/><Relationship Id="rId5" Type="http://schemas.openxmlformats.org/officeDocument/2006/relationships/externalLink" Target="externalLinks/externalLink2.xml"/><Relationship Id="rId10" Type="http://schemas.openxmlformats.org/officeDocument/2006/relationships/styles" Target="styles.xml"/><Relationship Id="rId4" Type="http://schemas.openxmlformats.org/officeDocument/2006/relationships/externalLink" Target="externalLinks/externalLink1.xml"/><Relationship Id="rId9" Type="http://schemas.openxmlformats.org/officeDocument/2006/relationships/theme" Target="theme/theme1.xml"/></Relationships>
</file>

<file path=xl/diagrams/colors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2.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3.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9EB8FFBF-498E-4A43-842C-F9F80E05E7DE}" type="doc">
      <dgm:prSet loTypeId="urn:microsoft.com/office/officeart/2008/layout/HorizontalMultiLevelHierarchy" loCatId="hierarchy" qsTypeId="urn:microsoft.com/office/officeart/2005/8/quickstyle/simple1" qsCatId="simple" csTypeId="urn:microsoft.com/office/officeart/2005/8/colors/accent1_2" csCatId="accent1" phldr="1"/>
      <dgm:spPr/>
      <dgm:t>
        <a:bodyPr/>
        <a:lstStyle/>
        <a:p>
          <a:endParaRPr lang="es-CO"/>
        </a:p>
      </dgm:t>
    </dgm:pt>
    <dgm:pt modelId="{E9FC2DC1-3E21-4024-8DE0-DC13C92A32A6}">
      <dgm:prSet phldrT="[Texto]" custT="1"/>
      <dgm:spPr>
        <a:solidFill>
          <a:srgbClr val="F9EBF7"/>
        </a:solidFill>
        <a:ln>
          <a:solidFill>
            <a:srgbClr val="FF99FF"/>
          </a:solidFill>
        </a:ln>
        <a:effectLst>
          <a:innerShdw blurRad="63500" dist="50800" dir="2700000">
            <a:prstClr val="black">
              <a:alpha val="50000"/>
            </a:prstClr>
          </a:innerShdw>
        </a:effectLst>
      </dgm:spPr>
      <dgm:t>
        <a:bodyPr/>
        <a:lstStyle/>
        <a:p>
          <a:r>
            <a:rPr lang="es-CO" sz="1200" dirty="0">
              <a:solidFill>
                <a:schemeClr val="tx1"/>
              </a:solidFill>
            </a:rPr>
            <a:t>RIESGOS Y CONTROLES</a:t>
          </a:r>
        </a:p>
      </dgm:t>
    </dgm:pt>
    <dgm:pt modelId="{30792BCE-88EA-4C7C-AE8F-F77CA504DA2F}" type="parTrans" cxnId="{C9F8B608-8303-43ED-A158-CB6BAD8FBCE9}">
      <dgm:prSet/>
      <dgm:spPr/>
      <dgm:t>
        <a:bodyPr/>
        <a:lstStyle/>
        <a:p>
          <a:endParaRPr lang="es-CO"/>
        </a:p>
      </dgm:t>
    </dgm:pt>
    <dgm:pt modelId="{70E834FE-EDE0-4F9C-85A2-6A1CDB054C23}" type="sibTrans" cxnId="{C9F8B608-8303-43ED-A158-CB6BAD8FBCE9}">
      <dgm:prSet/>
      <dgm:spPr/>
      <dgm:t>
        <a:bodyPr/>
        <a:lstStyle/>
        <a:p>
          <a:endParaRPr lang="es-CO"/>
        </a:p>
      </dgm:t>
    </dgm:pt>
    <dgm:pt modelId="{4FF7D258-19D2-45E8-8814-9C4A48EC2995}">
      <dgm:prSet phldrT="[Texto]"/>
      <dgm:spPr>
        <a:solidFill>
          <a:schemeClr val="accent4">
            <a:lumMod val="20000"/>
            <a:lumOff val="80000"/>
          </a:schemeClr>
        </a:solidFill>
        <a:effectLst>
          <a:innerShdw blurRad="63500" dist="50800" dir="2700000">
            <a:prstClr val="black">
              <a:alpha val="50000"/>
            </a:prstClr>
          </a:innerShdw>
        </a:effectLst>
      </dgm:spPr>
      <dgm:t>
        <a:bodyPr/>
        <a:lstStyle/>
        <a:p>
          <a:r>
            <a:rPr lang="es-CO" dirty="0">
              <a:solidFill>
                <a:schemeClr val="tx1"/>
              </a:solidFill>
            </a:rPr>
            <a:t>Materialidad de Estados financieros</a:t>
          </a:r>
        </a:p>
      </dgm:t>
    </dgm:pt>
    <dgm:pt modelId="{6ADA5553-BBE9-435A-9CCD-457FA449A1F9}" type="parTrans" cxnId="{0A497BB2-3C08-407A-9660-9AAA884716C1}">
      <dgm:prSet/>
      <dgm:spPr/>
      <dgm:t>
        <a:bodyPr/>
        <a:lstStyle/>
        <a:p>
          <a:endParaRPr lang="es-CO"/>
        </a:p>
      </dgm:t>
    </dgm:pt>
    <dgm:pt modelId="{CB1A95CB-0B8D-46E9-9DBF-804E5B2C7EE5}" type="sibTrans" cxnId="{0A497BB2-3C08-407A-9660-9AAA884716C1}">
      <dgm:prSet/>
      <dgm:spPr/>
      <dgm:t>
        <a:bodyPr/>
        <a:lstStyle/>
        <a:p>
          <a:endParaRPr lang="es-CO"/>
        </a:p>
      </dgm:t>
    </dgm:pt>
    <dgm:pt modelId="{6D183590-7FA5-4B94-96CE-352A51003BD1}">
      <dgm:prSet phldrT="[Texto]"/>
      <dgm:spPr>
        <a:solidFill>
          <a:schemeClr val="accent4">
            <a:lumMod val="20000"/>
            <a:lumOff val="80000"/>
          </a:schemeClr>
        </a:solidFill>
        <a:effectLst>
          <a:innerShdw blurRad="63500" dist="50800" dir="2700000">
            <a:prstClr val="black">
              <a:alpha val="50000"/>
            </a:prstClr>
          </a:innerShdw>
        </a:effectLst>
      </dgm:spPr>
      <dgm:t>
        <a:bodyPr/>
        <a:lstStyle/>
        <a:p>
          <a:r>
            <a:rPr lang="es-CO" dirty="0">
              <a:solidFill>
                <a:schemeClr val="tx1"/>
              </a:solidFill>
            </a:rPr>
            <a:t>Materialidad de Planes, Programas y proyectos</a:t>
          </a:r>
        </a:p>
      </dgm:t>
    </dgm:pt>
    <dgm:pt modelId="{B722C01C-1E87-4E8E-B287-57D7A1FCEE75}" type="parTrans" cxnId="{549D7ED6-5CFB-47F1-99F1-4F7C49C79E52}">
      <dgm:prSet/>
      <dgm:spPr/>
      <dgm:t>
        <a:bodyPr/>
        <a:lstStyle/>
        <a:p>
          <a:endParaRPr lang="es-CO"/>
        </a:p>
      </dgm:t>
    </dgm:pt>
    <dgm:pt modelId="{5C7C1D3D-8FF8-48D1-AA6A-B97F6B88A955}" type="sibTrans" cxnId="{549D7ED6-5CFB-47F1-99F1-4F7C49C79E52}">
      <dgm:prSet/>
      <dgm:spPr/>
      <dgm:t>
        <a:bodyPr/>
        <a:lstStyle/>
        <a:p>
          <a:endParaRPr lang="es-CO"/>
        </a:p>
      </dgm:t>
    </dgm:pt>
    <dgm:pt modelId="{1901F36A-A34F-4BAE-8892-843F3278BE52}">
      <dgm:prSet phldrT="[Texto]"/>
      <dgm:spPr>
        <a:solidFill>
          <a:schemeClr val="accent4">
            <a:lumMod val="20000"/>
            <a:lumOff val="80000"/>
          </a:schemeClr>
        </a:solidFill>
        <a:effectLst>
          <a:innerShdw blurRad="63500" dist="50800" dir="2700000">
            <a:prstClr val="black">
              <a:alpha val="50000"/>
            </a:prstClr>
          </a:innerShdw>
        </a:effectLst>
      </dgm:spPr>
      <dgm:t>
        <a:bodyPr/>
        <a:lstStyle/>
        <a:p>
          <a:r>
            <a:rPr lang="es-CO" dirty="0">
              <a:solidFill>
                <a:schemeClr val="tx1"/>
              </a:solidFill>
            </a:rPr>
            <a:t>Materialidad del Gasto Público</a:t>
          </a:r>
        </a:p>
      </dgm:t>
    </dgm:pt>
    <dgm:pt modelId="{D8A3488C-B02D-43AA-B4BA-CA6CF06F85DB}" type="parTrans" cxnId="{BD2D604A-1EE2-47D2-9E5F-777B11210EDA}">
      <dgm:prSet/>
      <dgm:spPr/>
      <dgm:t>
        <a:bodyPr/>
        <a:lstStyle/>
        <a:p>
          <a:endParaRPr lang="es-CO"/>
        </a:p>
      </dgm:t>
    </dgm:pt>
    <dgm:pt modelId="{74FCDF9B-337A-4A87-AEF9-693A31541F46}" type="sibTrans" cxnId="{BD2D604A-1EE2-47D2-9E5F-777B11210EDA}">
      <dgm:prSet/>
      <dgm:spPr/>
      <dgm:t>
        <a:bodyPr/>
        <a:lstStyle/>
        <a:p>
          <a:endParaRPr lang="es-CO"/>
        </a:p>
      </dgm:t>
    </dgm:pt>
    <dgm:pt modelId="{7E1F19F1-4B88-4147-8489-51120480B6A3}">
      <dgm:prSet/>
      <dgm:spPr>
        <a:solidFill>
          <a:schemeClr val="accent4">
            <a:lumMod val="20000"/>
            <a:lumOff val="80000"/>
          </a:schemeClr>
        </a:solidFill>
        <a:effectLst>
          <a:innerShdw blurRad="63500" dist="50800" dir="2700000">
            <a:prstClr val="black">
              <a:alpha val="50000"/>
            </a:prstClr>
          </a:innerShdw>
        </a:effectLst>
      </dgm:spPr>
      <dgm:t>
        <a:bodyPr/>
        <a:lstStyle/>
        <a:p>
          <a:r>
            <a:rPr lang="es-CO" dirty="0">
              <a:solidFill>
                <a:schemeClr val="tx1"/>
              </a:solidFill>
            </a:rPr>
            <a:t>Materialidad de Presupuesto de Ingresos y Gastos o Costos y Gastos</a:t>
          </a:r>
        </a:p>
      </dgm:t>
    </dgm:pt>
    <dgm:pt modelId="{3F95A923-CF8E-4E26-93F8-F4D730F8DD4C}" type="parTrans" cxnId="{69221283-82D8-474C-9E74-9DEBC54E6BA5}">
      <dgm:prSet/>
      <dgm:spPr/>
      <dgm:t>
        <a:bodyPr/>
        <a:lstStyle/>
        <a:p>
          <a:endParaRPr lang="es-CO"/>
        </a:p>
      </dgm:t>
    </dgm:pt>
    <dgm:pt modelId="{78607555-027D-4716-8751-DA39EA7AA790}" type="sibTrans" cxnId="{69221283-82D8-474C-9E74-9DEBC54E6BA5}">
      <dgm:prSet/>
      <dgm:spPr/>
      <dgm:t>
        <a:bodyPr/>
        <a:lstStyle/>
        <a:p>
          <a:endParaRPr lang="es-CO"/>
        </a:p>
      </dgm:t>
    </dgm:pt>
    <dgm:pt modelId="{A17A8353-0D77-40BF-A165-83EA4458C16E}">
      <dgm:prSet custT="1"/>
      <dgm:spPr>
        <a:solidFill>
          <a:srgbClr val="00FF99"/>
        </a:solidFill>
        <a:effectLst>
          <a:innerShdw blurRad="63500" dist="50800" dir="2700000">
            <a:prstClr val="black">
              <a:alpha val="50000"/>
            </a:prstClr>
          </a:innerShdw>
        </a:effectLst>
      </dgm:spPr>
      <dgm:t>
        <a:bodyPr/>
        <a:lstStyle/>
        <a:p>
          <a:r>
            <a:rPr lang="es-CO" sz="1050" b="1" dirty="0">
              <a:solidFill>
                <a:schemeClr val="tx1"/>
              </a:solidFill>
            </a:rPr>
            <a:t>MUESTRA</a:t>
          </a:r>
          <a:endParaRPr lang="es-CO" sz="900" b="1" dirty="0">
            <a:solidFill>
              <a:schemeClr val="tx1"/>
            </a:solidFill>
          </a:endParaRPr>
        </a:p>
      </dgm:t>
    </dgm:pt>
    <dgm:pt modelId="{014401AA-3F2F-4C86-A411-553F7333B324}" type="parTrans" cxnId="{67FE7AAE-EEBB-490F-95C9-0D6C2BDDDBD7}">
      <dgm:prSet/>
      <dgm:spPr>
        <a:ln>
          <a:solidFill>
            <a:schemeClr val="bg1"/>
          </a:solidFill>
        </a:ln>
      </dgm:spPr>
      <dgm:t>
        <a:bodyPr/>
        <a:lstStyle/>
        <a:p>
          <a:endParaRPr lang="es-CO"/>
        </a:p>
      </dgm:t>
    </dgm:pt>
    <dgm:pt modelId="{5235A76C-D06E-4B63-9D0D-E41E5757ECDB}" type="sibTrans" cxnId="{67FE7AAE-EEBB-490F-95C9-0D6C2BDDDBD7}">
      <dgm:prSet/>
      <dgm:spPr/>
      <dgm:t>
        <a:bodyPr/>
        <a:lstStyle/>
        <a:p>
          <a:endParaRPr lang="es-CO"/>
        </a:p>
      </dgm:t>
    </dgm:pt>
    <dgm:pt modelId="{74079E90-9FD9-4D59-8FCE-1CCB5DBB8494}" type="pres">
      <dgm:prSet presAssocID="{9EB8FFBF-498E-4A43-842C-F9F80E05E7DE}" presName="Name0" presStyleCnt="0">
        <dgm:presLayoutVars>
          <dgm:chPref val="1"/>
          <dgm:dir/>
          <dgm:animOne val="branch"/>
          <dgm:animLvl val="lvl"/>
          <dgm:resizeHandles val="exact"/>
        </dgm:presLayoutVars>
      </dgm:prSet>
      <dgm:spPr/>
      <dgm:t>
        <a:bodyPr/>
        <a:lstStyle/>
        <a:p>
          <a:endParaRPr lang="es-CO"/>
        </a:p>
      </dgm:t>
    </dgm:pt>
    <dgm:pt modelId="{47D1541A-1B0F-437B-8B1E-63C4B96D44AC}" type="pres">
      <dgm:prSet presAssocID="{E9FC2DC1-3E21-4024-8DE0-DC13C92A32A6}" presName="root1" presStyleCnt="0"/>
      <dgm:spPr/>
    </dgm:pt>
    <dgm:pt modelId="{53DF63E2-B5CE-433F-B119-31D00C52F0A7}" type="pres">
      <dgm:prSet presAssocID="{E9FC2DC1-3E21-4024-8DE0-DC13C92A32A6}" presName="LevelOneTextNode" presStyleLbl="node0" presStyleIdx="0" presStyleCnt="1" custScaleX="60311" custLinFactNeighborX="-12135" custLinFactNeighborY="-8722">
        <dgm:presLayoutVars>
          <dgm:chPref val="3"/>
        </dgm:presLayoutVars>
      </dgm:prSet>
      <dgm:spPr/>
      <dgm:t>
        <a:bodyPr/>
        <a:lstStyle/>
        <a:p>
          <a:endParaRPr lang="es-CO"/>
        </a:p>
      </dgm:t>
    </dgm:pt>
    <dgm:pt modelId="{5A9C1130-0E40-4DC5-A932-9389E9D84F7A}" type="pres">
      <dgm:prSet presAssocID="{E9FC2DC1-3E21-4024-8DE0-DC13C92A32A6}" presName="level2hierChild" presStyleCnt="0"/>
      <dgm:spPr/>
    </dgm:pt>
    <dgm:pt modelId="{B4CB9C5F-992B-4292-8382-75074E718211}" type="pres">
      <dgm:prSet presAssocID="{6ADA5553-BBE9-435A-9CCD-457FA449A1F9}" presName="conn2-1" presStyleLbl="parChTrans1D2" presStyleIdx="0" presStyleCnt="4"/>
      <dgm:spPr/>
      <dgm:t>
        <a:bodyPr/>
        <a:lstStyle/>
        <a:p>
          <a:endParaRPr lang="es-CO"/>
        </a:p>
      </dgm:t>
    </dgm:pt>
    <dgm:pt modelId="{387BE0C8-5BD9-430E-8E85-9B70F9BBB907}" type="pres">
      <dgm:prSet presAssocID="{6ADA5553-BBE9-435A-9CCD-457FA449A1F9}" presName="connTx" presStyleLbl="parChTrans1D2" presStyleIdx="0" presStyleCnt="4"/>
      <dgm:spPr/>
      <dgm:t>
        <a:bodyPr/>
        <a:lstStyle/>
        <a:p>
          <a:endParaRPr lang="es-CO"/>
        </a:p>
      </dgm:t>
    </dgm:pt>
    <dgm:pt modelId="{A7C0F8FE-3409-4B83-8925-D8B11811AF7D}" type="pres">
      <dgm:prSet presAssocID="{4FF7D258-19D2-45E8-8814-9C4A48EC2995}" presName="root2" presStyleCnt="0"/>
      <dgm:spPr/>
    </dgm:pt>
    <dgm:pt modelId="{8EB2815E-E487-4256-AF21-7FD52994F72B}" type="pres">
      <dgm:prSet presAssocID="{4FF7D258-19D2-45E8-8814-9C4A48EC2995}" presName="LevelTwoTextNode" presStyleLbl="node2" presStyleIdx="0" presStyleCnt="4">
        <dgm:presLayoutVars>
          <dgm:chPref val="3"/>
        </dgm:presLayoutVars>
      </dgm:prSet>
      <dgm:spPr>
        <a:prstGeom prst="roundRect">
          <a:avLst/>
        </a:prstGeom>
      </dgm:spPr>
      <dgm:t>
        <a:bodyPr/>
        <a:lstStyle/>
        <a:p>
          <a:endParaRPr lang="es-CO"/>
        </a:p>
      </dgm:t>
    </dgm:pt>
    <dgm:pt modelId="{1F780651-61F2-4EEF-B72C-98B663D8DCED}" type="pres">
      <dgm:prSet presAssocID="{4FF7D258-19D2-45E8-8814-9C4A48EC2995}" presName="level3hierChild" presStyleCnt="0"/>
      <dgm:spPr/>
    </dgm:pt>
    <dgm:pt modelId="{BD06AFA7-66B0-4408-AE72-C1A677CC039C}" type="pres">
      <dgm:prSet presAssocID="{014401AA-3F2F-4C86-A411-553F7333B324}" presName="conn2-1" presStyleLbl="parChTrans1D3" presStyleIdx="0" presStyleCnt="1"/>
      <dgm:spPr/>
      <dgm:t>
        <a:bodyPr/>
        <a:lstStyle/>
        <a:p>
          <a:endParaRPr lang="es-CO"/>
        </a:p>
      </dgm:t>
    </dgm:pt>
    <dgm:pt modelId="{752B179F-1167-49D9-8BDD-C65F524428A4}" type="pres">
      <dgm:prSet presAssocID="{014401AA-3F2F-4C86-A411-553F7333B324}" presName="connTx" presStyleLbl="parChTrans1D3" presStyleIdx="0" presStyleCnt="1"/>
      <dgm:spPr/>
      <dgm:t>
        <a:bodyPr/>
        <a:lstStyle/>
        <a:p>
          <a:endParaRPr lang="es-CO"/>
        </a:p>
      </dgm:t>
    </dgm:pt>
    <dgm:pt modelId="{4BDA6EE7-38C1-4463-9F7D-63A5C263C927}" type="pres">
      <dgm:prSet presAssocID="{A17A8353-0D77-40BF-A165-83EA4458C16E}" presName="root2" presStyleCnt="0"/>
      <dgm:spPr/>
    </dgm:pt>
    <dgm:pt modelId="{277B0186-E57B-49FD-A796-668A274E1B36}" type="pres">
      <dgm:prSet presAssocID="{A17A8353-0D77-40BF-A165-83EA4458C16E}" presName="LevelTwoTextNode" presStyleLbl="node3" presStyleIdx="0" presStyleCnt="1" custAng="16200000" custScaleY="92599" custLinFactY="51147" custLinFactNeighborX="-44536" custLinFactNeighborY="100000">
        <dgm:presLayoutVars>
          <dgm:chPref val="3"/>
        </dgm:presLayoutVars>
      </dgm:prSet>
      <dgm:spPr/>
      <dgm:t>
        <a:bodyPr/>
        <a:lstStyle/>
        <a:p>
          <a:endParaRPr lang="es-CO"/>
        </a:p>
      </dgm:t>
    </dgm:pt>
    <dgm:pt modelId="{AB3164F6-68BC-43E6-A45F-9A00ABAE3707}" type="pres">
      <dgm:prSet presAssocID="{A17A8353-0D77-40BF-A165-83EA4458C16E}" presName="level3hierChild" presStyleCnt="0"/>
      <dgm:spPr/>
    </dgm:pt>
    <dgm:pt modelId="{44734A26-6436-42C9-8630-C9C9DB9C042A}" type="pres">
      <dgm:prSet presAssocID="{3F95A923-CF8E-4E26-93F8-F4D730F8DD4C}" presName="conn2-1" presStyleLbl="parChTrans1D2" presStyleIdx="1" presStyleCnt="4"/>
      <dgm:spPr/>
      <dgm:t>
        <a:bodyPr/>
        <a:lstStyle/>
        <a:p>
          <a:endParaRPr lang="es-CO"/>
        </a:p>
      </dgm:t>
    </dgm:pt>
    <dgm:pt modelId="{575868CC-0A3B-4494-8C9C-D630CE525823}" type="pres">
      <dgm:prSet presAssocID="{3F95A923-CF8E-4E26-93F8-F4D730F8DD4C}" presName="connTx" presStyleLbl="parChTrans1D2" presStyleIdx="1" presStyleCnt="4"/>
      <dgm:spPr/>
      <dgm:t>
        <a:bodyPr/>
        <a:lstStyle/>
        <a:p>
          <a:endParaRPr lang="es-CO"/>
        </a:p>
      </dgm:t>
    </dgm:pt>
    <dgm:pt modelId="{3D2A376B-963D-497A-BDE7-60E1392D0717}" type="pres">
      <dgm:prSet presAssocID="{7E1F19F1-4B88-4147-8489-51120480B6A3}" presName="root2" presStyleCnt="0"/>
      <dgm:spPr/>
    </dgm:pt>
    <dgm:pt modelId="{6B63A7A6-E799-4B2F-958F-692887F28F08}" type="pres">
      <dgm:prSet presAssocID="{7E1F19F1-4B88-4147-8489-51120480B6A3}" presName="LevelTwoTextNode" presStyleLbl="node2" presStyleIdx="1" presStyleCnt="4">
        <dgm:presLayoutVars>
          <dgm:chPref val="3"/>
        </dgm:presLayoutVars>
      </dgm:prSet>
      <dgm:spPr>
        <a:prstGeom prst="roundRect">
          <a:avLst/>
        </a:prstGeom>
      </dgm:spPr>
      <dgm:t>
        <a:bodyPr/>
        <a:lstStyle/>
        <a:p>
          <a:endParaRPr lang="es-CO"/>
        </a:p>
      </dgm:t>
    </dgm:pt>
    <dgm:pt modelId="{1C3262F3-B1AA-4D1C-BF4B-D5FE05B0AC98}" type="pres">
      <dgm:prSet presAssocID="{7E1F19F1-4B88-4147-8489-51120480B6A3}" presName="level3hierChild" presStyleCnt="0"/>
      <dgm:spPr/>
    </dgm:pt>
    <dgm:pt modelId="{B8B5EADF-33AE-46BD-B923-A041B35536CE}" type="pres">
      <dgm:prSet presAssocID="{B722C01C-1E87-4E8E-B287-57D7A1FCEE75}" presName="conn2-1" presStyleLbl="parChTrans1D2" presStyleIdx="2" presStyleCnt="4"/>
      <dgm:spPr/>
      <dgm:t>
        <a:bodyPr/>
        <a:lstStyle/>
        <a:p>
          <a:endParaRPr lang="es-CO"/>
        </a:p>
      </dgm:t>
    </dgm:pt>
    <dgm:pt modelId="{F5CA1656-29F6-42C6-A61D-4103C7F53E92}" type="pres">
      <dgm:prSet presAssocID="{B722C01C-1E87-4E8E-B287-57D7A1FCEE75}" presName="connTx" presStyleLbl="parChTrans1D2" presStyleIdx="2" presStyleCnt="4"/>
      <dgm:spPr/>
      <dgm:t>
        <a:bodyPr/>
        <a:lstStyle/>
        <a:p>
          <a:endParaRPr lang="es-CO"/>
        </a:p>
      </dgm:t>
    </dgm:pt>
    <dgm:pt modelId="{1C45D953-A6CC-4B93-BA54-3D324C8065B1}" type="pres">
      <dgm:prSet presAssocID="{6D183590-7FA5-4B94-96CE-352A51003BD1}" presName="root2" presStyleCnt="0"/>
      <dgm:spPr/>
    </dgm:pt>
    <dgm:pt modelId="{D2C0A79F-85D2-4930-8F61-F98C6D623313}" type="pres">
      <dgm:prSet presAssocID="{6D183590-7FA5-4B94-96CE-352A51003BD1}" presName="LevelTwoTextNode" presStyleLbl="node2" presStyleIdx="2" presStyleCnt="4">
        <dgm:presLayoutVars>
          <dgm:chPref val="3"/>
        </dgm:presLayoutVars>
      </dgm:prSet>
      <dgm:spPr>
        <a:prstGeom prst="roundRect">
          <a:avLst/>
        </a:prstGeom>
      </dgm:spPr>
      <dgm:t>
        <a:bodyPr/>
        <a:lstStyle/>
        <a:p>
          <a:endParaRPr lang="es-CO"/>
        </a:p>
      </dgm:t>
    </dgm:pt>
    <dgm:pt modelId="{A90F93E9-FDAA-4FAB-8533-7B12EAF7A99D}" type="pres">
      <dgm:prSet presAssocID="{6D183590-7FA5-4B94-96CE-352A51003BD1}" presName="level3hierChild" presStyleCnt="0"/>
      <dgm:spPr/>
    </dgm:pt>
    <dgm:pt modelId="{ED37B804-845C-4D24-AD6F-89F92CD1977D}" type="pres">
      <dgm:prSet presAssocID="{D8A3488C-B02D-43AA-B4BA-CA6CF06F85DB}" presName="conn2-1" presStyleLbl="parChTrans1D2" presStyleIdx="3" presStyleCnt="4"/>
      <dgm:spPr/>
      <dgm:t>
        <a:bodyPr/>
        <a:lstStyle/>
        <a:p>
          <a:endParaRPr lang="es-CO"/>
        </a:p>
      </dgm:t>
    </dgm:pt>
    <dgm:pt modelId="{ADE9220D-414F-449C-B49B-864482CE6649}" type="pres">
      <dgm:prSet presAssocID="{D8A3488C-B02D-43AA-B4BA-CA6CF06F85DB}" presName="connTx" presStyleLbl="parChTrans1D2" presStyleIdx="3" presStyleCnt="4"/>
      <dgm:spPr/>
      <dgm:t>
        <a:bodyPr/>
        <a:lstStyle/>
        <a:p>
          <a:endParaRPr lang="es-CO"/>
        </a:p>
      </dgm:t>
    </dgm:pt>
    <dgm:pt modelId="{A3D1484D-40BB-4285-94FB-01AF753222A3}" type="pres">
      <dgm:prSet presAssocID="{1901F36A-A34F-4BAE-8892-843F3278BE52}" presName="root2" presStyleCnt="0"/>
      <dgm:spPr/>
    </dgm:pt>
    <dgm:pt modelId="{96A4AA95-556F-41CB-956D-190166B0BAE5}" type="pres">
      <dgm:prSet presAssocID="{1901F36A-A34F-4BAE-8892-843F3278BE52}" presName="LevelTwoTextNode" presStyleLbl="node2" presStyleIdx="3" presStyleCnt="4">
        <dgm:presLayoutVars>
          <dgm:chPref val="3"/>
        </dgm:presLayoutVars>
      </dgm:prSet>
      <dgm:spPr>
        <a:prstGeom prst="roundRect">
          <a:avLst/>
        </a:prstGeom>
      </dgm:spPr>
      <dgm:t>
        <a:bodyPr/>
        <a:lstStyle/>
        <a:p>
          <a:endParaRPr lang="es-CO"/>
        </a:p>
      </dgm:t>
    </dgm:pt>
    <dgm:pt modelId="{BBA997A7-F341-4F0C-A467-506CF3BA865C}" type="pres">
      <dgm:prSet presAssocID="{1901F36A-A34F-4BAE-8892-843F3278BE52}" presName="level3hierChild" presStyleCnt="0"/>
      <dgm:spPr/>
    </dgm:pt>
  </dgm:ptLst>
  <dgm:cxnLst>
    <dgm:cxn modelId="{C9F8B608-8303-43ED-A158-CB6BAD8FBCE9}" srcId="{9EB8FFBF-498E-4A43-842C-F9F80E05E7DE}" destId="{E9FC2DC1-3E21-4024-8DE0-DC13C92A32A6}" srcOrd="0" destOrd="0" parTransId="{30792BCE-88EA-4C7C-AE8F-F77CA504DA2F}" sibTransId="{70E834FE-EDE0-4F9C-85A2-6A1CDB054C23}"/>
    <dgm:cxn modelId="{42AF8291-72A6-4764-9333-A1A356AABF25}" type="presOf" srcId="{3F95A923-CF8E-4E26-93F8-F4D730F8DD4C}" destId="{44734A26-6436-42C9-8630-C9C9DB9C042A}" srcOrd="0" destOrd="0" presId="urn:microsoft.com/office/officeart/2008/layout/HorizontalMultiLevelHierarchy"/>
    <dgm:cxn modelId="{D9FB4718-36EF-47D0-888F-CE5B63F356F1}" type="presOf" srcId="{E9FC2DC1-3E21-4024-8DE0-DC13C92A32A6}" destId="{53DF63E2-B5CE-433F-B119-31D00C52F0A7}" srcOrd="0" destOrd="0" presId="urn:microsoft.com/office/officeart/2008/layout/HorizontalMultiLevelHierarchy"/>
    <dgm:cxn modelId="{67FE7AAE-EEBB-490F-95C9-0D6C2BDDDBD7}" srcId="{4FF7D258-19D2-45E8-8814-9C4A48EC2995}" destId="{A17A8353-0D77-40BF-A165-83EA4458C16E}" srcOrd="0" destOrd="0" parTransId="{014401AA-3F2F-4C86-A411-553F7333B324}" sibTransId="{5235A76C-D06E-4B63-9D0D-E41E5757ECDB}"/>
    <dgm:cxn modelId="{0A497BB2-3C08-407A-9660-9AAA884716C1}" srcId="{E9FC2DC1-3E21-4024-8DE0-DC13C92A32A6}" destId="{4FF7D258-19D2-45E8-8814-9C4A48EC2995}" srcOrd="0" destOrd="0" parTransId="{6ADA5553-BBE9-435A-9CCD-457FA449A1F9}" sibTransId="{CB1A95CB-0B8D-46E9-9DBF-804E5B2C7EE5}"/>
    <dgm:cxn modelId="{65FD0B6C-44ED-4418-AFFE-B5195B13AAD3}" type="presOf" srcId="{4FF7D258-19D2-45E8-8814-9C4A48EC2995}" destId="{8EB2815E-E487-4256-AF21-7FD52994F72B}" srcOrd="0" destOrd="0" presId="urn:microsoft.com/office/officeart/2008/layout/HorizontalMultiLevelHierarchy"/>
    <dgm:cxn modelId="{8B0B3324-6762-42C7-AB44-8D4B47CE1F1E}" type="presOf" srcId="{6ADA5553-BBE9-435A-9CCD-457FA449A1F9}" destId="{B4CB9C5F-992B-4292-8382-75074E718211}" srcOrd="0" destOrd="0" presId="urn:microsoft.com/office/officeart/2008/layout/HorizontalMultiLevelHierarchy"/>
    <dgm:cxn modelId="{9A54590D-37F0-4438-B8F9-6FA2B281A5DC}" type="presOf" srcId="{6D183590-7FA5-4B94-96CE-352A51003BD1}" destId="{D2C0A79F-85D2-4930-8F61-F98C6D623313}" srcOrd="0" destOrd="0" presId="urn:microsoft.com/office/officeart/2008/layout/HorizontalMultiLevelHierarchy"/>
    <dgm:cxn modelId="{5950D256-89DB-41FB-B571-835D5AA38615}" type="presOf" srcId="{3F95A923-CF8E-4E26-93F8-F4D730F8DD4C}" destId="{575868CC-0A3B-4494-8C9C-D630CE525823}" srcOrd="1" destOrd="0" presId="urn:microsoft.com/office/officeart/2008/layout/HorizontalMultiLevelHierarchy"/>
    <dgm:cxn modelId="{BD2D604A-1EE2-47D2-9E5F-777B11210EDA}" srcId="{E9FC2DC1-3E21-4024-8DE0-DC13C92A32A6}" destId="{1901F36A-A34F-4BAE-8892-843F3278BE52}" srcOrd="3" destOrd="0" parTransId="{D8A3488C-B02D-43AA-B4BA-CA6CF06F85DB}" sibTransId="{74FCDF9B-337A-4A87-AEF9-693A31541F46}"/>
    <dgm:cxn modelId="{5E469142-BBAA-4E6A-B450-D6BAF6EE6AA4}" type="presOf" srcId="{B722C01C-1E87-4E8E-B287-57D7A1FCEE75}" destId="{F5CA1656-29F6-42C6-A61D-4103C7F53E92}" srcOrd="1" destOrd="0" presId="urn:microsoft.com/office/officeart/2008/layout/HorizontalMultiLevelHierarchy"/>
    <dgm:cxn modelId="{549D7ED6-5CFB-47F1-99F1-4F7C49C79E52}" srcId="{E9FC2DC1-3E21-4024-8DE0-DC13C92A32A6}" destId="{6D183590-7FA5-4B94-96CE-352A51003BD1}" srcOrd="2" destOrd="0" parTransId="{B722C01C-1E87-4E8E-B287-57D7A1FCEE75}" sibTransId="{5C7C1D3D-8FF8-48D1-AA6A-B97F6B88A955}"/>
    <dgm:cxn modelId="{A633758E-673D-49E1-8C71-F11212012D74}" type="presOf" srcId="{9EB8FFBF-498E-4A43-842C-F9F80E05E7DE}" destId="{74079E90-9FD9-4D59-8FCE-1CCB5DBB8494}" srcOrd="0" destOrd="0" presId="urn:microsoft.com/office/officeart/2008/layout/HorizontalMultiLevelHierarchy"/>
    <dgm:cxn modelId="{FB450CF6-B39C-4AFF-8A93-B26010A5F4F5}" type="presOf" srcId="{A17A8353-0D77-40BF-A165-83EA4458C16E}" destId="{277B0186-E57B-49FD-A796-668A274E1B36}" srcOrd="0" destOrd="0" presId="urn:microsoft.com/office/officeart/2008/layout/HorizontalMultiLevelHierarchy"/>
    <dgm:cxn modelId="{276A8045-35C1-481D-A2EE-532777EE5135}" type="presOf" srcId="{D8A3488C-B02D-43AA-B4BA-CA6CF06F85DB}" destId="{ED37B804-845C-4D24-AD6F-89F92CD1977D}" srcOrd="0" destOrd="0" presId="urn:microsoft.com/office/officeart/2008/layout/HorizontalMultiLevelHierarchy"/>
    <dgm:cxn modelId="{9EA93219-2F69-4005-BEA3-C1960C0BC349}" type="presOf" srcId="{014401AA-3F2F-4C86-A411-553F7333B324}" destId="{BD06AFA7-66B0-4408-AE72-C1A677CC039C}" srcOrd="0" destOrd="0" presId="urn:microsoft.com/office/officeart/2008/layout/HorizontalMultiLevelHierarchy"/>
    <dgm:cxn modelId="{162E8B7C-C609-44B0-B372-C798349A17C3}" type="presOf" srcId="{B722C01C-1E87-4E8E-B287-57D7A1FCEE75}" destId="{B8B5EADF-33AE-46BD-B923-A041B35536CE}" srcOrd="0" destOrd="0" presId="urn:microsoft.com/office/officeart/2008/layout/HorizontalMultiLevelHierarchy"/>
    <dgm:cxn modelId="{487999E8-638D-4FEB-A4CA-74AA1058C30E}" type="presOf" srcId="{6ADA5553-BBE9-435A-9CCD-457FA449A1F9}" destId="{387BE0C8-5BD9-430E-8E85-9B70F9BBB907}" srcOrd="1" destOrd="0" presId="urn:microsoft.com/office/officeart/2008/layout/HorizontalMultiLevelHierarchy"/>
    <dgm:cxn modelId="{BEE9C25D-4D8F-4813-977F-D9E76AC9437B}" type="presOf" srcId="{7E1F19F1-4B88-4147-8489-51120480B6A3}" destId="{6B63A7A6-E799-4B2F-958F-692887F28F08}" srcOrd="0" destOrd="0" presId="urn:microsoft.com/office/officeart/2008/layout/HorizontalMultiLevelHierarchy"/>
    <dgm:cxn modelId="{31D2AB66-9CD9-4AF9-B0B3-BBAE490DD3B9}" type="presOf" srcId="{D8A3488C-B02D-43AA-B4BA-CA6CF06F85DB}" destId="{ADE9220D-414F-449C-B49B-864482CE6649}" srcOrd="1" destOrd="0" presId="urn:microsoft.com/office/officeart/2008/layout/HorizontalMultiLevelHierarchy"/>
    <dgm:cxn modelId="{69221283-82D8-474C-9E74-9DEBC54E6BA5}" srcId="{E9FC2DC1-3E21-4024-8DE0-DC13C92A32A6}" destId="{7E1F19F1-4B88-4147-8489-51120480B6A3}" srcOrd="1" destOrd="0" parTransId="{3F95A923-CF8E-4E26-93F8-F4D730F8DD4C}" sibTransId="{78607555-027D-4716-8751-DA39EA7AA790}"/>
    <dgm:cxn modelId="{3F3D9C20-5A71-43F9-9D2F-BD6F9A5E7ABF}" type="presOf" srcId="{1901F36A-A34F-4BAE-8892-843F3278BE52}" destId="{96A4AA95-556F-41CB-956D-190166B0BAE5}" srcOrd="0" destOrd="0" presId="urn:microsoft.com/office/officeart/2008/layout/HorizontalMultiLevelHierarchy"/>
    <dgm:cxn modelId="{59F28DBD-0BB5-4728-9C57-9B4056574631}" type="presOf" srcId="{014401AA-3F2F-4C86-A411-553F7333B324}" destId="{752B179F-1167-49D9-8BDD-C65F524428A4}" srcOrd="1" destOrd="0" presId="urn:microsoft.com/office/officeart/2008/layout/HorizontalMultiLevelHierarchy"/>
    <dgm:cxn modelId="{2E1AF1B2-F7CF-4B61-AA28-5FF5E5DBA064}" type="presParOf" srcId="{74079E90-9FD9-4D59-8FCE-1CCB5DBB8494}" destId="{47D1541A-1B0F-437B-8B1E-63C4B96D44AC}" srcOrd="0" destOrd="0" presId="urn:microsoft.com/office/officeart/2008/layout/HorizontalMultiLevelHierarchy"/>
    <dgm:cxn modelId="{9A165004-5F9C-4567-BB2E-C47C7116244F}" type="presParOf" srcId="{47D1541A-1B0F-437B-8B1E-63C4B96D44AC}" destId="{53DF63E2-B5CE-433F-B119-31D00C52F0A7}" srcOrd="0" destOrd="0" presId="urn:microsoft.com/office/officeart/2008/layout/HorizontalMultiLevelHierarchy"/>
    <dgm:cxn modelId="{505F1DA3-5B08-4F80-9AFB-C297AD69988D}" type="presParOf" srcId="{47D1541A-1B0F-437B-8B1E-63C4B96D44AC}" destId="{5A9C1130-0E40-4DC5-A932-9389E9D84F7A}" srcOrd="1" destOrd="0" presId="urn:microsoft.com/office/officeart/2008/layout/HorizontalMultiLevelHierarchy"/>
    <dgm:cxn modelId="{3F114069-4AB7-416E-926E-C8F05A0BABC9}" type="presParOf" srcId="{5A9C1130-0E40-4DC5-A932-9389E9D84F7A}" destId="{B4CB9C5F-992B-4292-8382-75074E718211}" srcOrd="0" destOrd="0" presId="urn:microsoft.com/office/officeart/2008/layout/HorizontalMultiLevelHierarchy"/>
    <dgm:cxn modelId="{5DEC149B-8BF4-4455-B0D6-36947C7F6F6B}" type="presParOf" srcId="{B4CB9C5F-992B-4292-8382-75074E718211}" destId="{387BE0C8-5BD9-430E-8E85-9B70F9BBB907}" srcOrd="0" destOrd="0" presId="urn:microsoft.com/office/officeart/2008/layout/HorizontalMultiLevelHierarchy"/>
    <dgm:cxn modelId="{2BC27E0B-9521-41C1-9C9C-9792F80A5F38}" type="presParOf" srcId="{5A9C1130-0E40-4DC5-A932-9389E9D84F7A}" destId="{A7C0F8FE-3409-4B83-8925-D8B11811AF7D}" srcOrd="1" destOrd="0" presId="urn:microsoft.com/office/officeart/2008/layout/HorizontalMultiLevelHierarchy"/>
    <dgm:cxn modelId="{124A685C-4E52-4FF1-80B3-6AEB54FB2D6C}" type="presParOf" srcId="{A7C0F8FE-3409-4B83-8925-D8B11811AF7D}" destId="{8EB2815E-E487-4256-AF21-7FD52994F72B}" srcOrd="0" destOrd="0" presId="urn:microsoft.com/office/officeart/2008/layout/HorizontalMultiLevelHierarchy"/>
    <dgm:cxn modelId="{7A9A7C2E-C31D-4DA3-840B-FD08CC9EBF49}" type="presParOf" srcId="{A7C0F8FE-3409-4B83-8925-D8B11811AF7D}" destId="{1F780651-61F2-4EEF-B72C-98B663D8DCED}" srcOrd="1" destOrd="0" presId="urn:microsoft.com/office/officeart/2008/layout/HorizontalMultiLevelHierarchy"/>
    <dgm:cxn modelId="{FE4D95FE-1B95-4E2A-87C0-FC11F894B997}" type="presParOf" srcId="{1F780651-61F2-4EEF-B72C-98B663D8DCED}" destId="{BD06AFA7-66B0-4408-AE72-C1A677CC039C}" srcOrd="0" destOrd="0" presId="urn:microsoft.com/office/officeart/2008/layout/HorizontalMultiLevelHierarchy"/>
    <dgm:cxn modelId="{FE50DE5B-6C7B-4EB0-B7C0-88A066738414}" type="presParOf" srcId="{BD06AFA7-66B0-4408-AE72-C1A677CC039C}" destId="{752B179F-1167-49D9-8BDD-C65F524428A4}" srcOrd="0" destOrd="0" presId="urn:microsoft.com/office/officeart/2008/layout/HorizontalMultiLevelHierarchy"/>
    <dgm:cxn modelId="{E1039C4B-6C9C-400A-8001-811BF43D71E2}" type="presParOf" srcId="{1F780651-61F2-4EEF-B72C-98B663D8DCED}" destId="{4BDA6EE7-38C1-4463-9F7D-63A5C263C927}" srcOrd="1" destOrd="0" presId="urn:microsoft.com/office/officeart/2008/layout/HorizontalMultiLevelHierarchy"/>
    <dgm:cxn modelId="{2A63F165-D272-4CFC-AA55-92DE498A1F8E}" type="presParOf" srcId="{4BDA6EE7-38C1-4463-9F7D-63A5C263C927}" destId="{277B0186-E57B-49FD-A796-668A274E1B36}" srcOrd="0" destOrd="0" presId="urn:microsoft.com/office/officeart/2008/layout/HorizontalMultiLevelHierarchy"/>
    <dgm:cxn modelId="{EB351B6A-5B4D-41BA-A11F-9911AFF7A61F}" type="presParOf" srcId="{4BDA6EE7-38C1-4463-9F7D-63A5C263C927}" destId="{AB3164F6-68BC-43E6-A45F-9A00ABAE3707}" srcOrd="1" destOrd="0" presId="urn:microsoft.com/office/officeart/2008/layout/HorizontalMultiLevelHierarchy"/>
    <dgm:cxn modelId="{91D433D2-AF5E-4A62-BF58-48B30B664F61}" type="presParOf" srcId="{5A9C1130-0E40-4DC5-A932-9389E9D84F7A}" destId="{44734A26-6436-42C9-8630-C9C9DB9C042A}" srcOrd="2" destOrd="0" presId="urn:microsoft.com/office/officeart/2008/layout/HorizontalMultiLevelHierarchy"/>
    <dgm:cxn modelId="{6008F56D-69A4-44B1-BB72-C6BD3EDF487B}" type="presParOf" srcId="{44734A26-6436-42C9-8630-C9C9DB9C042A}" destId="{575868CC-0A3B-4494-8C9C-D630CE525823}" srcOrd="0" destOrd="0" presId="urn:microsoft.com/office/officeart/2008/layout/HorizontalMultiLevelHierarchy"/>
    <dgm:cxn modelId="{2BE49AC4-81EA-4AD0-B048-185DFDEB01FC}" type="presParOf" srcId="{5A9C1130-0E40-4DC5-A932-9389E9D84F7A}" destId="{3D2A376B-963D-497A-BDE7-60E1392D0717}" srcOrd="3" destOrd="0" presId="urn:microsoft.com/office/officeart/2008/layout/HorizontalMultiLevelHierarchy"/>
    <dgm:cxn modelId="{EBF0AEB6-01A9-4AD9-BBC1-F74DB4FF12A7}" type="presParOf" srcId="{3D2A376B-963D-497A-BDE7-60E1392D0717}" destId="{6B63A7A6-E799-4B2F-958F-692887F28F08}" srcOrd="0" destOrd="0" presId="urn:microsoft.com/office/officeart/2008/layout/HorizontalMultiLevelHierarchy"/>
    <dgm:cxn modelId="{C30E78C9-CB04-4BBA-9985-7AC9AEAC928B}" type="presParOf" srcId="{3D2A376B-963D-497A-BDE7-60E1392D0717}" destId="{1C3262F3-B1AA-4D1C-BF4B-D5FE05B0AC98}" srcOrd="1" destOrd="0" presId="urn:microsoft.com/office/officeart/2008/layout/HorizontalMultiLevelHierarchy"/>
    <dgm:cxn modelId="{2F05F451-142C-4C26-B680-2B2AF90A68E4}" type="presParOf" srcId="{5A9C1130-0E40-4DC5-A932-9389E9D84F7A}" destId="{B8B5EADF-33AE-46BD-B923-A041B35536CE}" srcOrd="4" destOrd="0" presId="urn:microsoft.com/office/officeart/2008/layout/HorizontalMultiLevelHierarchy"/>
    <dgm:cxn modelId="{D191649F-7698-4986-8AA4-46E2D1F01D13}" type="presParOf" srcId="{B8B5EADF-33AE-46BD-B923-A041B35536CE}" destId="{F5CA1656-29F6-42C6-A61D-4103C7F53E92}" srcOrd="0" destOrd="0" presId="urn:microsoft.com/office/officeart/2008/layout/HorizontalMultiLevelHierarchy"/>
    <dgm:cxn modelId="{86406387-EDC5-41A8-A9F7-01BEC16F517A}" type="presParOf" srcId="{5A9C1130-0E40-4DC5-A932-9389E9D84F7A}" destId="{1C45D953-A6CC-4B93-BA54-3D324C8065B1}" srcOrd="5" destOrd="0" presId="urn:microsoft.com/office/officeart/2008/layout/HorizontalMultiLevelHierarchy"/>
    <dgm:cxn modelId="{66310539-01EF-4CA4-8064-B846366EC1DB}" type="presParOf" srcId="{1C45D953-A6CC-4B93-BA54-3D324C8065B1}" destId="{D2C0A79F-85D2-4930-8F61-F98C6D623313}" srcOrd="0" destOrd="0" presId="urn:microsoft.com/office/officeart/2008/layout/HorizontalMultiLevelHierarchy"/>
    <dgm:cxn modelId="{DB851DC0-F245-4099-A784-A164A6D4D17B}" type="presParOf" srcId="{1C45D953-A6CC-4B93-BA54-3D324C8065B1}" destId="{A90F93E9-FDAA-4FAB-8533-7B12EAF7A99D}" srcOrd="1" destOrd="0" presId="urn:microsoft.com/office/officeart/2008/layout/HorizontalMultiLevelHierarchy"/>
    <dgm:cxn modelId="{1A6B26D7-04DD-4994-9D34-00B242A71F54}" type="presParOf" srcId="{5A9C1130-0E40-4DC5-A932-9389E9D84F7A}" destId="{ED37B804-845C-4D24-AD6F-89F92CD1977D}" srcOrd="6" destOrd="0" presId="urn:microsoft.com/office/officeart/2008/layout/HorizontalMultiLevelHierarchy"/>
    <dgm:cxn modelId="{112065D8-18CB-44AE-BDA9-32A3A8497644}" type="presParOf" srcId="{ED37B804-845C-4D24-AD6F-89F92CD1977D}" destId="{ADE9220D-414F-449C-B49B-864482CE6649}" srcOrd="0" destOrd="0" presId="urn:microsoft.com/office/officeart/2008/layout/HorizontalMultiLevelHierarchy"/>
    <dgm:cxn modelId="{16543FEF-F0B6-4978-A0DC-2178636863DA}" type="presParOf" srcId="{5A9C1130-0E40-4DC5-A932-9389E9D84F7A}" destId="{A3D1484D-40BB-4285-94FB-01AF753222A3}" srcOrd="7" destOrd="0" presId="urn:microsoft.com/office/officeart/2008/layout/HorizontalMultiLevelHierarchy"/>
    <dgm:cxn modelId="{32ED0101-8AB2-418E-AC32-028F8CA4D988}" type="presParOf" srcId="{A3D1484D-40BB-4285-94FB-01AF753222A3}" destId="{96A4AA95-556F-41CB-956D-190166B0BAE5}" srcOrd="0" destOrd="0" presId="urn:microsoft.com/office/officeart/2008/layout/HorizontalMultiLevelHierarchy"/>
    <dgm:cxn modelId="{BDAA68BE-A87E-4198-83ED-565E0D305BBF}" type="presParOf" srcId="{A3D1484D-40BB-4285-94FB-01AF753222A3}" destId="{BBA997A7-F341-4F0C-A467-506CF3BA865C}" srcOrd="1" destOrd="0" presId="urn:microsoft.com/office/officeart/2008/layout/HorizontalMultiLevelHierarchy"/>
  </dgm:cxnLst>
  <dgm:bg/>
  <dgm:whole/>
  <dgm:extLst>
    <a:ext uri="http://schemas.microsoft.com/office/drawing/2008/diagram">
      <dsp:dataModelExt xmlns:dsp="http://schemas.microsoft.com/office/drawing/2008/diagram" relId="rId8" minVer="http://schemas.openxmlformats.org/drawingml/2006/diagram"/>
    </a:ext>
  </dgm:extLst>
</dgm:dataModel>
</file>

<file path=xl/diagrams/data2.xml><?xml version="1.0" encoding="utf-8"?>
<dgm:dataModel xmlns:dgm="http://schemas.openxmlformats.org/drawingml/2006/diagram" xmlns:a="http://schemas.openxmlformats.org/drawingml/2006/main">
  <dgm:ptLst>
    <dgm:pt modelId="{A5C8EE7D-7F27-4C59-B369-C72DD1D562A3}" type="doc">
      <dgm:prSet loTypeId="urn:microsoft.com/office/officeart/2008/layout/HorizontalMultiLevelHierarchy" loCatId="hierarchy" qsTypeId="urn:microsoft.com/office/officeart/2005/8/quickstyle/simple1" qsCatId="simple" csTypeId="urn:microsoft.com/office/officeart/2005/8/colors/accent1_2" csCatId="accent1" phldr="1"/>
      <dgm:spPr/>
      <dgm:t>
        <a:bodyPr/>
        <a:lstStyle/>
        <a:p>
          <a:endParaRPr lang="es-CO"/>
        </a:p>
      </dgm:t>
    </dgm:pt>
    <dgm:pt modelId="{AF91C19B-8294-40A9-B624-A7B900EF3687}">
      <dgm:prSet phldrT="[Texto]" custT="1"/>
      <dgm:spPr>
        <a:solidFill>
          <a:srgbClr val="9999FF"/>
        </a:solidFill>
        <a:effectLst>
          <a:innerShdw blurRad="63500" dist="50800" dir="2700000">
            <a:prstClr val="black">
              <a:alpha val="50000"/>
            </a:prstClr>
          </a:innerShdw>
        </a:effectLst>
      </dgm:spPr>
      <dgm:t>
        <a:bodyPr/>
        <a:lstStyle/>
        <a:p>
          <a:r>
            <a:rPr lang="es-CO" sz="1200" b="1" dirty="0">
              <a:solidFill>
                <a:schemeClr val="tx1"/>
              </a:solidFill>
            </a:rPr>
            <a:t>PROGRAMA</a:t>
          </a:r>
          <a:endParaRPr lang="es-CO" sz="2800" b="1" dirty="0">
            <a:solidFill>
              <a:schemeClr val="tx1"/>
            </a:solidFill>
          </a:endParaRPr>
        </a:p>
      </dgm:t>
    </dgm:pt>
    <dgm:pt modelId="{BB7D05A1-80CC-437B-A3F7-1FDB8A462CFE}" type="parTrans" cxnId="{DA5AA664-91DE-4AEF-B911-E01E6EC56017}">
      <dgm:prSet/>
      <dgm:spPr/>
      <dgm:t>
        <a:bodyPr/>
        <a:lstStyle/>
        <a:p>
          <a:endParaRPr lang="es-CO"/>
        </a:p>
      </dgm:t>
    </dgm:pt>
    <dgm:pt modelId="{89D6A616-0B30-4368-B447-089994D546C6}" type="sibTrans" cxnId="{DA5AA664-91DE-4AEF-B911-E01E6EC56017}">
      <dgm:prSet/>
      <dgm:spPr/>
      <dgm:t>
        <a:bodyPr/>
        <a:lstStyle/>
        <a:p>
          <a:endParaRPr lang="es-CO"/>
        </a:p>
      </dgm:t>
    </dgm:pt>
    <dgm:pt modelId="{268E558D-B7F1-46AC-9CE6-9FE0165B2547}">
      <dgm:prSet phldrT="[Texto]"/>
      <dgm:spPr>
        <a:solidFill>
          <a:srgbClr val="F9EBF7"/>
        </a:solidFill>
        <a:ln>
          <a:solidFill>
            <a:srgbClr val="FF99FF"/>
          </a:solidFill>
        </a:ln>
        <a:effectLst>
          <a:innerShdw blurRad="63500" dist="50800" dir="2700000">
            <a:prstClr val="black">
              <a:alpha val="50000"/>
            </a:prstClr>
          </a:innerShdw>
        </a:effectLst>
      </dgm:spPr>
      <dgm:t>
        <a:bodyPr/>
        <a:lstStyle/>
        <a:p>
          <a:r>
            <a:rPr lang="es-CO" dirty="0">
              <a:solidFill>
                <a:schemeClr val="tx1"/>
              </a:solidFill>
            </a:rPr>
            <a:t>Riesgos y Controles Estados Financieros</a:t>
          </a:r>
        </a:p>
      </dgm:t>
    </dgm:pt>
    <dgm:pt modelId="{A48B7F25-1563-4749-91D8-66938552371D}" type="parTrans" cxnId="{0F15A1B5-4697-4E32-9BE4-5597170D39C4}">
      <dgm:prSet/>
      <dgm:spPr/>
      <dgm:t>
        <a:bodyPr/>
        <a:lstStyle/>
        <a:p>
          <a:endParaRPr lang="es-CO"/>
        </a:p>
      </dgm:t>
    </dgm:pt>
    <dgm:pt modelId="{D247FEFD-D0A0-4F17-83C4-959069F922DC}" type="sibTrans" cxnId="{0F15A1B5-4697-4E32-9BE4-5597170D39C4}">
      <dgm:prSet/>
      <dgm:spPr/>
      <dgm:t>
        <a:bodyPr/>
        <a:lstStyle/>
        <a:p>
          <a:endParaRPr lang="es-CO"/>
        </a:p>
      </dgm:t>
    </dgm:pt>
    <dgm:pt modelId="{546C98E9-FF8F-4244-BD7E-63F319337DCB}">
      <dgm:prSet phldrT="[Texto]"/>
      <dgm:spPr>
        <a:solidFill>
          <a:srgbClr val="F9EBF7"/>
        </a:solidFill>
        <a:ln>
          <a:solidFill>
            <a:srgbClr val="FF99FF"/>
          </a:solidFill>
        </a:ln>
        <a:effectLst>
          <a:innerShdw blurRad="63500" dist="50800" dir="2700000">
            <a:prstClr val="black">
              <a:alpha val="50000"/>
            </a:prstClr>
          </a:innerShdw>
        </a:effectLst>
      </dgm:spPr>
      <dgm:t>
        <a:bodyPr/>
        <a:lstStyle/>
        <a:p>
          <a:r>
            <a:rPr lang="es-CO" dirty="0">
              <a:solidFill>
                <a:schemeClr val="tx1"/>
              </a:solidFill>
            </a:rPr>
            <a:t>Riesgos y Controles Planes Programas y Proyectos</a:t>
          </a:r>
        </a:p>
      </dgm:t>
    </dgm:pt>
    <dgm:pt modelId="{3731AECB-8B2B-4F55-A629-2D49E06F5A06}" type="parTrans" cxnId="{18C7A5EA-904D-4F61-9BFE-337AEC3BB266}">
      <dgm:prSet/>
      <dgm:spPr/>
      <dgm:t>
        <a:bodyPr/>
        <a:lstStyle/>
        <a:p>
          <a:endParaRPr lang="es-CO"/>
        </a:p>
      </dgm:t>
    </dgm:pt>
    <dgm:pt modelId="{3DA0A7A0-23B7-449C-B458-02A947B27E40}" type="sibTrans" cxnId="{18C7A5EA-904D-4F61-9BFE-337AEC3BB266}">
      <dgm:prSet/>
      <dgm:spPr/>
      <dgm:t>
        <a:bodyPr/>
        <a:lstStyle/>
        <a:p>
          <a:endParaRPr lang="es-CO"/>
        </a:p>
      </dgm:t>
    </dgm:pt>
    <dgm:pt modelId="{B4B504E1-1C9B-4A92-9635-79CAFBED71D9}">
      <dgm:prSet phldrT="[Texto]"/>
      <dgm:spPr>
        <a:solidFill>
          <a:srgbClr val="F9EBF7"/>
        </a:solidFill>
        <a:ln>
          <a:solidFill>
            <a:srgbClr val="FF99FF"/>
          </a:solidFill>
        </a:ln>
        <a:effectLst>
          <a:innerShdw blurRad="63500" dist="50800" dir="2700000">
            <a:prstClr val="black">
              <a:alpha val="50000"/>
            </a:prstClr>
          </a:innerShdw>
        </a:effectLst>
      </dgm:spPr>
      <dgm:t>
        <a:bodyPr/>
        <a:lstStyle/>
        <a:p>
          <a:r>
            <a:rPr lang="es-CO" dirty="0">
              <a:solidFill>
                <a:schemeClr val="tx1"/>
              </a:solidFill>
            </a:rPr>
            <a:t>Riesgos y Controles  Gasto Público</a:t>
          </a:r>
        </a:p>
      </dgm:t>
    </dgm:pt>
    <dgm:pt modelId="{10006A55-F2A3-48ED-AA38-8FFEB64847FF}" type="parTrans" cxnId="{23750161-A92F-44EC-AF01-258A9CBB0D04}">
      <dgm:prSet/>
      <dgm:spPr/>
      <dgm:t>
        <a:bodyPr/>
        <a:lstStyle/>
        <a:p>
          <a:endParaRPr lang="es-CO"/>
        </a:p>
      </dgm:t>
    </dgm:pt>
    <dgm:pt modelId="{EB2D4237-BF4A-49D0-9E09-21D6EDE89AB5}" type="sibTrans" cxnId="{23750161-A92F-44EC-AF01-258A9CBB0D04}">
      <dgm:prSet/>
      <dgm:spPr/>
      <dgm:t>
        <a:bodyPr/>
        <a:lstStyle/>
        <a:p>
          <a:endParaRPr lang="es-CO"/>
        </a:p>
      </dgm:t>
    </dgm:pt>
    <dgm:pt modelId="{B6C3AFF8-D05A-4A31-B6C0-AD32C5C705E1}">
      <dgm:prSet/>
      <dgm:spPr>
        <a:solidFill>
          <a:srgbClr val="F9EBF7"/>
        </a:solidFill>
        <a:ln>
          <a:solidFill>
            <a:srgbClr val="FF99FF"/>
          </a:solidFill>
        </a:ln>
        <a:effectLst>
          <a:innerShdw blurRad="63500" dist="50800" dir="2700000">
            <a:prstClr val="black">
              <a:alpha val="50000"/>
            </a:prstClr>
          </a:innerShdw>
        </a:effectLst>
      </dgm:spPr>
      <dgm:t>
        <a:bodyPr/>
        <a:lstStyle/>
        <a:p>
          <a:r>
            <a:rPr lang="es-CO" dirty="0">
              <a:solidFill>
                <a:schemeClr val="tx1"/>
              </a:solidFill>
            </a:rPr>
            <a:t>Riesgos y Controles desempeño Financiero</a:t>
          </a:r>
        </a:p>
      </dgm:t>
    </dgm:pt>
    <dgm:pt modelId="{BF2F12FD-A50E-4552-A01E-14EE6274A7E1}" type="parTrans" cxnId="{D7A98CD5-AE0C-4E09-B95F-97592B2BAD99}">
      <dgm:prSet/>
      <dgm:spPr/>
      <dgm:t>
        <a:bodyPr/>
        <a:lstStyle/>
        <a:p>
          <a:endParaRPr lang="es-CO"/>
        </a:p>
      </dgm:t>
    </dgm:pt>
    <dgm:pt modelId="{ACFA0E65-0F79-4D6A-8761-86207E334D0F}" type="sibTrans" cxnId="{D7A98CD5-AE0C-4E09-B95F-97592B2BAD99}">
      <dgm:prSet/>
      <dgm:spPr/>
      <dgm:t>
        <a:bodyPr/>
        <a:lstStyle/>
        <a:p>
          <a:endParaRPr lang="es-CO"/>
        </a:p>
      </dgm:t>
    </dgm:pt>
    <dgm:pt modelId="{334DEF73-C3E4-4D28-A83F-7D5F4F1729FE}">
      <dgm:prSet/>
      <dgm:spPr>
        <a:solidFill>
          <a:srgbClr val="F9EBF7"/>
        </a:solidFill>
        <a:ln>
          <a:solidFill>
            <a:srgbClr val="FF99FF"/>
          </a:solidFill>
        </a:ln>
        <a:effectLst>
          <a:innerShdw blurRad="63500" dist="50800" dir="2700000">
            <a:prstClr val="black">
              <a:alpha val="50000"/>
            </a:prstClr>
          </a:innerShdw>
        </a:effectLst>
      </dgm:spPr>
      <dgm:t>
        <a:bodyPr/>
        <a:lstStyle/>
        <a:p>
          <a:r>
            <a:rPr lang="es-CO" dirty="0">
              <a:solidFill>
                <a:schemeClr val="tx1"/>
              </a:solidFill>
            </a:rPr>
            <a:t>Riesgos y Controles presupuesto de Ingresos</a:t>
          </a:r>
        </a:p>
      </dgm:t>
    </dgm:pt>
    <dgm:pt modelId="{63D7D2B9-8995-4469-95A2-1A694887925D}" type="parTrans" cxnId="{551FA9BD-4826-4FF1-8529-C73C491894B7}">
      <dgm:prSet/>
      <dgm:spPr/>
      <dgm:t>
        <a:bodyPr/>
        <a:lstStyle/>
        <a:p>
          <a:endParaRPr lang="es-CO"/>
        </a:p>
      </dgm:t>
    </dgm:pt>
    <dgm:pt modelId="{01288398-E068-4B82-B99B-1963F51E268A}" type="sibTrans" cxnId="{551FA9BD-4826-4FF1-8529-C73C491894B7}">
      <dgm:prSet/>
      <dgm:spPr/>
      <dgm:t>
        <a:bodyPr/>
        <a:lstStyle/>
        <a:p>
          <a:endParaRPr lang="es-CO"/>
        </a:p>
      </dgm:t>
    </dgm:pt>
    <dgm:pt modelId="{9571CA40-1D1C-48ED-8711-15DD1B0F3962}">
      <dgm:prSet/>
      <dgm:spPr>
        <a:solidFill>
          <a:srgbClr val="F9EBF7"/>
        </a:solidFill>
        <a:ln>
          <a:solidFill>
            <a:srgbClr val="FF99FF"/>
          </a:solidFill>
        </a:ln>
        <a:effectLst>
          <a:innerShdw blurRad="63500" dist="50800" dir="2700000">
            <a:prstClr val="black">
              <a:alpha val="50000"/>
            </a:prstClr>
          </a:innerShdw>
        </a:effectLst>
      </dgm:spPr>
      <dgm:t>
        <a:bodyPr/>
        <a:lstStyle/>
        <a:p>
          <a:r>
            <a:rPr lang="es-CO" dirty="0">
              <a:solidFill>
                <a:schemeClr val="tx1"/>
              </a:solidFill>
            </a:rPr>
            <a:t>Riesgos y Controles presupuesto de gastos</a:t>
          </a:r>
        </a:p>
      </dgm:t>
    </dgm:pt>
    <dgm:pt modelId="{4C4FAFD5-811E-443F-88B0-5DBECA75E4BB}" type="parTrans" cxnId="{EBB10C41-0894-4745-BA31-6DE16E14E3CF}">
      <dgm:prSet/>
      <dgm:spPr/>
      <dgm:t>
        <a:bodyPr/>
        <a:lstStyle/>
        <a:p>
          <a:endParaRPr lang="es-CO"/>
        </a:p>
      </dgm:t>
    </dgm:pt>
    <dgm:pt modelId="{89126205-FE95-41DD-B3AC-02817DFA54F3}" type="sibTrans" cxnId="{EBB10C41-0894-4745-BA31-6DE16E14E3CF}">
      <dgm:prSet/>
      <dgm:spPr/>
      <dgm:t>
        <a:bodyPr/>
        <a:lstStyle/>
        <a:p>
          <a:endParaRPr lang="es-CO"/>
        </a:p>
      </dgm:t>
    </dgm:pt>
    <dgm:pt modelId="{7C1A8AAE-5A94-44F9-8AFB-582A5706C62B}">
      <dgm:prSet custT="1"/>
      <dgm:spPr>
        <a:solidFill>
          <a:srgbClr val="9999FF"/>
        </a:solidFill>
        <a:effectLst>
          <a:innerShdw blurRad="63500" dist="50800" dir="2700000">
            <a:prstClr val="black">
              <a:alpha val="50000"/>
            </a:prstClr>
          </a:innerShdw>
        </a:effectLst>
      </dgm:spPr>
      <dgm:t>
        <a:bodyPr/>
        <a:lstStyle/>
        <a:p>
          <a:r>
            <a:rPr lang="es-CO" sz="1200" b="1" dirty="0">
              <a:solidFill>
                <a:schemeClr val="tx1"/>
              </a:solidFill>
            </a:rPr>
            <a:t>EJECUCIÓN</a:t>
          </a:r>
        </a:p>
      </dgm:t>
    </dgm:pt>
    <dgm:pt modelId="{E5791367-4A03-4BAE-AF9B-4AB993AC18F1}" type="parTrans" cxnId="{2E37FF72-D713-4B27-9BC9-4E6A75C1F478}">
      <dgm:prSet/>
      <dgm:spPr>
        <a:ln>
          <a:solidFill>
            <a:schemeClr val="bg1"/>
          </a:solidFill>
        </a:ln>
      </dgm:spPr>
      <dgm:t>
        <a:bodyPr/>
        <a:lstStyle/>
        <a:p>
          <a:endParaRPr lang="es-CO"/>
        </a:p>
      </dgm:t>
    </dgm:pt>
    <dgm:pt modelId="{3537BE5B-7964-4B7C-BFF6-CE07D045663C}" type="sibTrans" cxnId="{2E37FF72-D713-4B27-9BC9-4E6A75C1F478}">
      <dgm:prSet/>
      <dgm:spPr/>
      <dgm:t>
        <a:bodyPr/>
        <a:lstStyle/>
        <a:p>
          <a:endParaRPr lang="es-CO"/>
        </a:p>
      </dgm:t>
    </dgm:pt>
    <dgm:pt modelId="{F3562134-E7F5-4462-980A-EC3458DF6814}" type="pres">
      <dgm:prSet presAssocID="{A5C8EE7D-7F27-4C59-B369-C72DD1D562A3}" presName="Name0" presStyleCnt="0">
        <dgm:presLayoutVars>
          <dgm:chPref val="1"/>
          <dgm:dir/>
          <dgm:animOne val="branch"/>
          <dgm:animLvl val="lvl"/>
          <dgm:resizeHandles val="exact"/>
        </dgm:presLayoutVars>
      </dgm:prSet>
      <dgm:spPr/>
      <dgm:t>
        <a:bodyPr/>
        <a:lstStyle/>
        <a:p>
          <a:endParaRPr lang="es-CO"/>
        </a:p>
      </dgm:t>
    </dgm:pt>
    <dgm:pt modelId="{56FDE561-F275-40A3-9385-4C26058BF496}" type="pres">
      <dgm:prSet presAssocID="{AF91C19B-8294-40A9-B624-A7B900EF3687}" presName="root1" presStyleCnt="0"/>
      <dgm:spPr/>
    </dgm:pt>
    <dgm:pt modelId="{B389D9D3-560D-4406-86B1-FBE61C6DB0A2}" type="pres">
      <dgm:prSet presAssocID="{AF91C19B-8294-40A9-B624-A7B900EF3687}" presName="LevelOneTextNode" presStyleLbl="node0" presStyleIdx="0" presStyleCnt="1" custScaleX="53692" custLinFactNeighborX="1491" custLinFactNeighborY="1619">
        <dgm:presLayoutVars>
          <dgm:chPref val="3"/>
        </dgm:presLayoutVars>
      </dgm:prSet>
      <dgm:spPr/>
      <dgm:t>
        <a:bodyPr/>
        <a:lstStyle/>
        <a:p>
          <a:endParaRPr lang="es-CO"/>
        </a:p>
      </dgm:t>
    </dgm:pt>
    <dgm:pt modelId="{8CE75FFB-AB4C-4F48-BD13-6DED6D84370B}" type="pres">
      <dgm:prSet presAssocID="{AF91C19B-8294-40A9-B624-A7B900EF3687}" presName="level2hierChild" presStyleCnt="0"/>
      <dgm:spPr/>
    </dgm:pt>
    <dgm:pt modelId="{2F0ABBCB-57FF-4FFF-A19B-CF0E389C195D}" type="pres">
      <dgm:prSet presAssocID="{A48B7F25-1563-4749-91D8-66938552371D}" presName="conn2-1" presStyleLbl="parChTrans1D2" presStyleIdx="0" presStyleCnt="6"/>
      <dgm:spPr/>
      <dgm:t>
        <a:bodyPr/>
        <a:lstStyle/>
        <a:p>
          <a:endParaRPr lang="es-CO"/>
        </a:p>
      </dgm:t>
    </dgm:pt>
    <dgm:pt modelId="{CE8AA75F-4252-4597-9246-F9E886EEB4E6}" type="pres">
      <dgm:prSet presAssocID="{A48B7F25-1563-4749-91D8-66938552371D}" presName="connTx" presStyleLbl="parChTrans1D2" presStyleIdx="0" presStyleCnt="6"/>
      <dgm:spPr/>
      <dgm:t>
        <a:bodyPr/>
        <a:lstStyle/>
        <a:p>
          <a:endParaRPr lang="es-CO"/>
        </a:p>
      </dgm:t>
    </dgm:pt>
    <dgm:pt modelId="{0543900A-24D0-4406-8655-7F898D00AA3C}" type="pres">
      <dgm:prSet presAssocID="{268E558D-B7F1-46AC-9CE6-9FE0165B2547}" presName="root2" presStyleCnt="0"/>
      <dgm:spPr/>
    </dgm:pt>
    <dgm:pt modelId="{7E013002-D404-475E-8AA2-962EB688EA05}" type="pres">
      <dgm:prSet presAssocID="{268E558D-B7F1-46AC-9CE6-9FE0165B2547}" presName="LevelTwoTextNode" presStyleLbl="node2" presStyleIdx="0" presStyleCnt="6" custLinFactNeighborX="-1427" custLinFactNeighborY="-36699">
        <dgm:presLayoutVars>
          <dgm:chPref val="3"/>
        </dgm:presLayoutVars>
      </dgm:prSet>
      <dgm:spPr>
        <a:prstGeom prst="roundRect">
          <a:avLst/>
        </a:prstGeom>
      </dgm:spPr>
      <dgm:t>
        <a:bodyPr/>
        <a:lstStyle/>
        <a:p>
          <a:endParaRPr lang="es-CO"/>
        </a:p>
      </dgm:t>
    </dgm:pt>
    <dgm:pt modelId="{9BB396FB-BF0C-4064-BBF5-59590F75FBA3}" type="pres">
      <dgm:prSet presAssocID="{268E558D-B7F1-46AC-9CE6-9FE0165B2547}" presName="level3hierChild" presStyleCnt="0"/>
      <dgm:spPr/>
    </dgm:pt>
    <dgm:pt modelId="{221AE1DC-3B40-44B1-9DD8-CFCB8C1D3EBF}" type="pres">
      <dgm:prSet presAssocID="{E5791367-4A03-4BAE-AF9B-4AB993AC18F1}" presName="conn2-1" presStyleLbl="parChTrans1D3" presStyleIdx="0" presStyleCnt="1"/>
      <dgm:spPr/>
      <dgm:t>
        <a:bodyPr/>
        <a:lstStyle/>
        <a:p>
          <a:endParaRPr lang="es-CO"/>
        </a:p>
      </dgm:t>
    </dgm:pt>
    <dgm:pt modelId="{4163BB1B-CCD8-43E2-9B89-06F8CCD88BD0}" type="pres">
      <dgm:prSet presAssocID="{E5791367-4A03-4BAE-AF9B-4AB993AC18F1}" presName="connTx" presStyleLbl="parChTrans1D3" presStyleIdx="0" presStyleCnt="1"/>
      <dgm:spPr/>
      <dgm:t>
        <a:bodyPr/>
        <a:lstStyle/>
        <a:p>
          <a:endParaRPr lang="es-CO"/>
        </a:p>
      </dgm:t>
    </dgm:pt>
    <dgm:pt modelId="{916FAD7D-88BB-45B4-A9EA-F39BF3C7534B}" type="pres">
      <dgm:prSet presAssocID="{7C1A8AAE-5A94-44F9-8AFB-582A5706C62B}" presName="root2" presStyleCnt="0"/>
      <dgm:spPr/>
    </dgm:pt>
    <dgm:pt modelId="{97241F5D-9E61-483A-BA59-7E8295DD2107}" type="pres">
      <dgm:prSet presAssocID="{7C1A8AAE-5A94-44F9-8AFB-582A5706C62B}" presName="LevelTwoTextNode" presStyleLbl="node3" presStyleIdx="0" presStyleCnt="1" custAng="16200000" custScaleY="56737" custLinFactY="103498" custLinFactNeighborX="-49813" custLinFactNeighborY="200000">
        <dgm:presLayoutVars>
          <dgm:chPref val="3"/>
        </dgm:presLayoutVars>
      </dgm:prSet>
      <dgm:spPr/>
      <dgm:t>
        <a:bodyPr/>
        <a:lstStyle/>
        <a:p>
          <a:endParaRPr lang="es-CO"/>
        </a:p>
      </dgm:t>
    </dgm:pt>
    <dgm:pt modelId="{01CCD912-1A7D-4B77-A5A9-66C096C0238B}" type="pres">
      <dgm:prSet presAssocID="{7C1A8AAE-5A94-44F9-8AFB-582A5706C62B}" presName="level3hierChild" presStyleCnt="0"/>
      <dgm:spPr/>
    </dgm:pt>
    <dgm:pt modelId="{21CC42E7-D0DC-42CD-B3A6-8B6EE7998751}" type="pres">
      <dgm:prSet presAssocID="{BF2F12FD-A50E-4552-A01E-14EE6274A7E1}" presName="conn2-1" presStyleLbl="parChTrans1D2" presStyleIdx="1" presStyleCnt="6"/>
      <dgm:spPr/>
      <dgm:t>
        <a:bodyPr/>
        <a:lstStyle/>
        <a:p>
          <a:endParaRPr lang="es-CO"/>
        </a:p>
      </dgm:t>
    </dgm:pt>
    <dgm:pt modelId="{415AA029-D696-47BC-872B-ABC8F64B0308}" type="pres">
      <dgm:prSet presAssocID="{BF2F12FD-A50E-4552-A01E-14EE6274A7E1}" presName="connTx" presStyleLbl="parChTrans1D2" presStyleIdx="1" presStyleCnt="6"/>
      <dgm:spPr/>
      <dgm:t>
        <a:bodyPr/>
        <a:lstStyle/>
        <a:p>
          <a:endParaRPr lang="es-CO"/>
        </a:p>
      </dgm:t>
    </dgm:pt>
    <dgm:pt modelId="{5D0F1259-458A-41B3-9F76-EE32B6807AF6}" type="pres">
      <dgm:prSet presAssocID="{B6C3AFF8-D05A-4A31-B6C0-AD32C5C705E1}" presName="root2" presStyleCnt="0"/>
      <dgm:spPr/>
    </dgm:pt>
    <dgm:pt modelId="{7698C0A4-BB8B-4EAD-93BD-8614CFAA81DE}" type="pres">
      <dgm:prSet presAssocID="{B6C3AFF8-D05A-4A31-B6C0-AD32C5C705E1}" presName="LevelTwoTextNode" presStyleLbl="node2" presStyleIdx="1" presStyleCnt="6">
        <dgm:presLayoutVars>
          <dgm:chPref val="3"/>
        </dgm:presLayoutVars>
      </dgm:prSet>
      <dgm:spPr>
        <a:prstGeom prst="roundRect">
          <a:avLst/>
        </a:prstGeom>
      </dgm:spPr>
      <dgm:t>
        <a:bodyPr/>
        <a:lstStyle/>
        <a:p>
          <a:endParaRPr lang="es-CO"/>
        </a:p>
      </dgm:t>
    </dgm:pt>
    <dgm:pt modelId="{F80A652B-A8B6-45CD-AABC-B80E8374F031}" type="pres">
      <dgm:prSet presAssocID="{B6C3AFF8-D05A-4A31-B6C0-AD32C5C705E1}" presName="level3hierChild" presStyleCnt="0"/>
      <dgm:spPr/>
    </dgm:pt>
    <dgm:pt modelId="{782252AA-9AB9-4D3B-A653-2359D04A3CBB}" type="pres">
      <dgm:prSet presAssocID="{63D7D2B9-8995-4469-95A2-1A694887925D}" presName="conn2-1" presStyleLbl="parChTrans1D2" presStyleIdx="2" presStyleCnt="6"/>
      <dgm:spPr/>
      <dgm:t>
        <a:bodyPr/>
        <a:lstStyle/>
        <a:p>
          <a:endParaRPr lang="es-CO"/>
        </a:p>
      </dgm:t>
    </dgm:pt>
    <dgm:pt modelId="{E1104179-72BA-4DBF-8418-6BDBE8B861E0}" type="pres">
      <dgm:prSet presAssocID="{63D7D2B9-8995-4469-95A2-1A694887925D}" presName="connTx" presStyleLbl="parChTrans1D2" presStyleIdx="2" presStyleCnt="6"/>
      <dgm:spPr/>
      <dgm:t>
        <a:bodyPr/>
        <a:lstStyle/>
        <a:p>
          <a:endParaRPr lang="es-CO"/>
        </a:p>
      </dgm:t>
    </dgm:pt>
    <dgm:pt modelId="{E9B7854B-0A17-4217-B9B0-C3E2A1E4BAA8}" type="pres">
      <dgm:prSet presAssocID="{334DEF73-C3E4-4D28-A83F-7D5F4F1729FE}" presName="root2" presStyleCnt="0"/>
      <dgm:spPr/>
    </dgm:pt>
    <dgm:pt modelId="{491A260E-B475-4A17-8D56-D8E83DE46458}" type="pres">
      <dgm:prSet presAssocID="{334DEF73-C3E4-4D28-A83F-7D5F4F1729FE}" presName="LevelTwoTextNode" presStyleLbl="node2" presStyleIdx="2" presStyleCnt="6">
        <dgm:presLayoutVars>
          <dgm:chPref val="3"/>
        </dgm:presLayoutVars>
      </dgm:prSet>
      <dgm:spPr>
        <a:prstGeom prst="roundRect">
          <a:avLst/>
        </a:prstGeom>
      </dgm:spPr>
      <dgm:t>
        <a:bodyPr/>
        <a:lstStyle/>
        <a:p>
          <a:endParaRPr lang="es-CO"/>
        </a:p>
      </dgm:t>
    </dgm:pt>
    <dgm:pt modelId="{1B540EC4-9550-4A51-9D5C-A467F5BDBC00}" type="pres">
      <dgm:prSet presAssocID="{334DEF73-C3E4-4D28-A83F-7D5F4F1729FE}" presName="level3hierChild" presStyleCnt="0"/>
      <dgm:spPr/>
    </dgm:pt>
    <dgm:pt modelId="{4CCBA7E0-591F-4C99-9C0C-4495E9633BC6}" type="pres">
      <dgm:prSet presAssocID="{4C4FAFD5-811E-443F-88B0-5DBECA75E4BB}" presName="conn2-1" presStyleLbl="parChTrans1D2" presStyleIdx="3" presStyleCnt="6"/>
      <dgm:spPr/>
      <dgm:t>
        <a:bodyPr/>
        <a:lstStyle/>
        <a:p>
          <a:endParaRPr lang="es-CO"/>
        </a:p>
      </dgm:t>
    </dgm:pt>
    <dgm:pt modelId="{B4EE050F-BC9A-4207-BF3E-AF0C9B3B58C9}" type="pres">
      <dgm:prSet presAssocID="{4C4FAFD5-811E-443F-88B0-5DBECA75E4BB}" presName="connTx" presStyleLbl="parChTrans1D2" presStyleIdx="3" presStyleCnt="6"/>
      <dgm:spPr/>
      <dgm:t>
        <a:bodyPr/>
        <a:lstStyle/>
        <a:p>
          <a:endParaRPr lang="es-CO"/>
        </a:p>
      </dgm:t>
    </dgm:pt>
    <dgm:pt modelId="{EB8883A3-F663-490C-A95F-82CD3D1BABDD}" type="pres">
      <dgm:prSet presAssocID="{9571CA40-1D1C-48ED-8711-15DD1B0F3962}" presName="root2" presStyleCnt="0"/>
      <dgm:spPr/>
    </dgm:pt>
    <dgm:pt modelId="{86F3B158-6160-44D5-9AB4-BB1342C9DB06}" type="pres">
      <dgm:prSet presAssocID="{9571CA40-1D1C-48ED-8711-15DD1B0F3962}" presName="LevelTwoTextNode" presStyleLbl="node2" presStyleIdx="3" presStyleCnt="6">
        <dgm:presLayoutVars>
          <dgm:chPref val="3"/>
        </dgm:presLayoutVars>
      </dgm:prSet>
      <dgm:spPr>
        <a:prstGeom prst="roundRect">
          <a:avLst/>
        </a:prstGeom>
      </dgm:spPr>
      <dgm:t>
        <a:bodyPr/>
        <a:lstStyle/>
        <a:p>
          <a:endParaRPr lang="es-CO"/>
        </a:p>
      </dgm:t>
    </dgm:pt>
    <dgm:pt modelId="{17C5268B-CEB5-4154-8754-1F7A0F8026EB}" type="pres">
      <dgm:prSet presAssocID="{9571CA40-1D1C-48ED-8711-15DD1B0F3962}" presName="level3hierChild" presStyleCnt="0"/>
      <dgm:spPr/>
    </dgm:pt>
    <dgm:pt modelId="{CA4DBABD-D001-4BE7-AC1D-A81F33FBBBF1}" type="pres">
      <dgm:prSet presAssocID="{3731AECB-8B2B-4F55-A629-2D49E06F5A06}" presName="conn2-1" presStyleLbl="parChTrans1D2" presStyleIdx="4" presStyleCnt="6"/>
      <dgm:spPr/>
      <dgm:t>
        <a:bodyPr/>
        <a:lstStyle/>
        <a:p>
          <a:endParaRPr lang="es-CO"/>
        </a:p>
      </dgm:t>
    </dgm:pt>
    <dgm:pt modelId="{9E5DD1B3-3E01-41B2-A9DA-F7780908C7AB}" type="pres">
      <dgm:prSet presAssocID="{3731AECB-8B2B-4F55-A629-2D49E06F5A06}" presName="connTx" presStyleLbl="parChTrans1D2" presStyleIdx="4" presStyleCnt="6"/>
      <dgm:spPr/>
      <dgm:t>
        <a:bodyPr/>
        <a:lstStyle/>
        <a:p>
          <a:endParaRPr lang="es-CO"/>
        </a:p>
      </dgm:t>
    </dgm:pt>
    <dgm:pt modelId="{5FADBF92-3E72-4334-9D21-5855E5299D35}" type="pres">
      <dgm:prSet presAssocID="{546C98E9-FF8F-4244-BD7E-63F319337DCB}" presName="root2" presStyleCnt="0"/>
      <dgm:spPr/>
    </dgm:pt>
    <dgm:pt modelId="{5D265F59-335B-4DAD-9BD7-B823B3406929}" type="pres">
      <dgm:prSet presAssocID="{546C98E9-FF8F-4244-BD7E-63F319337DCB}" presName="LevelTwoTextNode" presStyleLbl="node2" presStyleIdx="4" presStyleCnt="6">
        <dgm:presLayoutVars>
          <dgm:chPref val="3"/>
        </dgm:presLayoutVars>
      </dgm:prSet>
      <dgm:spPr>
        <a:prstGeom prst="roundRect">
          <a:avLst/>
        </a:prstGeom>
      </dgm:spPr>
      <dgm:t>
        <a:bodyPr/>
        <a:lstStyle/>
        <a:p>
          <a:endParaRPr lang="es-CO"/>
        </a:p>
      </dgm:t>
    </dgm:pt>
    <dgm:pt modelId="{807CFB99-2774-4533-88F2-A3A813D08634}" type="pres">
      <dgm:prSet presAssocID="{546C98E9-FF8F-4244-BD7E-63F319337DCB}" presName="level3hierChild" presStyleCnt="0"/>
      <dgm:spPr/>
    </dgm:pt>
    <dgm:pt modelId="{0CA1BCBC-A7BF-425F-9614-5A361BDE56B3}" type="pres">
      <dgm:prSet presAssocID="{10006A55-F2A3-48ED-AA38-8FFEB64847FF}" presName="conn2-1" presStyleLbl="parChTrans1D2" presStyleIdx="5" presStyleCnt="6"/>
      <dgm:spPr/>
      <dgm:t>
        <a:bodyPr/>
        <a:lstStyle/>
        <a:p>
          <a:endParaRPr lang="es-CO"/>
        </a:p>
      </dgm:t>
    </dgm:pt>
    <dgm:pt modelId="{40041371-B090-4551-9CDD-947A2FB7DD90}" type="pres">
      <dgm:prSet presAssocID="{10006A55-F2A3-48ED-AA38-8FFEB64847FF}" presName="connTx" presStyleLbl="parChTrans1D2" presStyleIdx="5" presStyleCnt="6"/>
      <dgm:spPr/>
      <dgm:t>
        <a:bodyPr/>
        <a:lstStyle/>
        <a:p>
          <a:endParaRPr lang="es-CO"/>
        </a:p>
      </dgm:t>
    </dgm:pt>
    <dgm:pt modelId="{AD843044-B9A9-4001-9E9C-F825602584E2}" type="pres">
      <dgm:prSet presAssocID="{B4B504E1-1C9B-4A92-9635-79CAFBED71D9}" presName="root2" presStyleCnt="0"/>
      <dgm:spPr/>
    </dgm:pt>
    <dgm:pt modelId="{E0D13552-BE70-40DF-A0D9-60DC2479FC63}" type="pres">
      <dgm:prSet presAssocID="{B4B504E1-1C9B-4A92-9635-79CAFBED71D9}" presName="LevelTwoTextNode" presStyleLbl="node2" presStyleIdx="5" presStyleCnt="6">
        <dgm:presLayoutVars>
          <dgm:chPref val="3"/>
        </dgm:presLayoutVars>
      </dgm:prSet>
      <dgm:spPr>
        <a:prstGeom prst="roundRect">
          <a:avLst/>
        </a:prstGeom>
      </dgm:spPr>
      <dgm:t>
        <a:bodyPr/>
        <a:lstStyle/>
        <a:p>
          <a:endParaRPr lang="es-CO"/>
        </a:p>
      </dgm:t>
    </dgm:pt>
    <dgm:pt modelId="{42A5019E-C28E-4D68-9A1A-AEBAE7A203EA}" type="pres">
      <dgm:prSet presAssocID="{B4B504E1-1C9B-4A92-9635-79CAFBED71D9}" presName="level3hierChild" presStyleCnt="0"/>
      <dgm:spPr/>
    </dgm:pt>
  </dgm:ptLst>
  <dgm:cxnLst>
    <dgm:cxn modelId="{76774755-BA47-44A8-AD53-B44D718CB177}" type="presOf" srcId="{9571CA40-1D1C-48ED-8711-15DD1B0F3962}" destId="{86F3B158-6160-44D5-9AB4-BB1342C9DB06}" srcOrd="0" destOrd="0" presId="urn:microsoft.com/office/officeart/2008/layout/HorizontalMultiLevelHierarchy"/>
    <dgm:cxn modelId="{551FA9BD-4826-4FF1-8529-C73C491894B7}" srcId="{AF91C19B-8294-40A9-B624-A7B900EF3687}" destId="{334DEF73-C3E4-4D28-A83F-7D5F4F1729FE}" srcOrd="2" destOrd="0" parTransId="{63D7D2B9-8995-4469-95A2-1A694887925D}" sibTransId="{01288398-E068-4B82-B99B-1963F51E268A}"/>
    <dgm:cxn modelId="{885AF087-BBDC-4E92-BA68-E1E39119D5E0}" type="presOf" srcId="{B6C3AFF8-D05A-4A31-B6C0-AD32C5C705E1}" destId="{7698C0A4-BB8B-4EAD-93BD-8614CFAA81DE}" srcOrd="0" destOrd="0" presId="urn:microsoft.com/office/officeart/2008/layout/HorizontalMultiLevelHierarchy"/>
    <dgm:cxn modelId="{7AEE8BBC-5F36-45DF-A69C-D817C48E89E7}" type="presOf" srcId="{10006A55-F2A3-48ED-AA38-8FFEB64847FF}" destId="{0CA1BCBC-A7BF-425F-9614-5A361BDE56B3}" srcOrd="0" destOrd="0" presId="urn:microsoft.com/office/officeart/2008/layout/HorizontalMultiLevelHierarchy"/>
    <dgm:cxn modelId="{0F15A1B5-4697-4E32-9BE4-5597170D39C4}" srcId="{AF91C19B-8294-40A9-B624-A7B900EF3687}" destId="{268E558D-B7F1-46AC-9CE6-9FE0165B2547}" srcOrd="0" destOrd="0" parTransId="{A48B7F25-1563-4749-91D8-66938552371D}" sibTransId="{D247FEFD-D0A0-4F17-83C4-959069F922DC}"/>
    <dgm:cxn modelId="{B086F4D8-5DFF-413A-93A9-F558EAD3FC3E}" type="presOf" srcId="{A5C8EE7D-7F27-4C59-B369-C72DD1D562A3}" destId="{F3562134-E7F5-4462-980A-EC3458DF6814}" srcOrd="0" destOrd="0" presId="urn:microsoft.com/office/officeart/2008/layout/HorizontalMultiLevelHierarchy"/>
    <dgm:cxn modelId="{BBFADD11-6849-42AB-B091-2EAC1DF3077B}" type="presOf" srcId="{63D7D2B9-8995-4469-95A2-1A694887925D}" destId="{E1104179-72BA-4DBF-8418-6BDBE8B861E0}" srcOrd="1" destOrd="0" presId="urn:microsoft.com/office/officeart/2008/layout/HorizontalMultiLevelHierarchy"/>
    <dgm:cxn modelId="{46A7E2B1-5654-43E0-B31E-AF2F67ABB67E}" type="presOf" srcId="{10006A55-F2A3-48ED-AA38-8FFEB64847FF}" destId="{40041371-B090-4551-9CDD-947A2FB7DD90}" srcOrd="1" destOrd="0" presId="urn:microsoft.com/office/officeart/2008/layout/HorizontalMultiLevelHierarchy"/>
    <dgm:cxn modelId="{D08C1755-A7A5-4554-B26A-0CA424E7A461}" type="presOf" srcId="{A48B7F25-1563-4749-91D8-66938552371D}" destId="{2F0ABBCB-57FF-4FFF-A19B-CF0E389C195D}" srcOrd="0" destOrd="0" presId="urn:microsoft.com/office/officeart/2008/layout/HorizontalMultiLevelHierarchy"/>
    <dgm:cxn modelId="{4B8813DC-3E6D-4E56-9DA7-92C968D4CEE7}" type="presOf" srcId="{334DEF73-C3E4-4D28-A83F-7D5F4F1729FE}" destId="{491A260E-B475-4A17-8D56-D8E83DE46458}" srcOrd="0" destOrd="0" presId="urn:microsoft.com/office/officeart/2008/layout/HorizontalMultiLevelHierarchy"/>
    <dgm:cxn modelId="{DA5AA664-91DE-4AEF-B911-E01E6EC56017}" srcId="{A5C8EE7D-7F27-4C59-B369-C72DD1D562A3}" destId="{AF91C19B-8294-40A9-B624-A7B900EF3687}" srcOrd="0" destOrd="0" parTransId="{BB7D05A1-80CC-437B-A3F7-1FDB8A462CFE}" sibTransId="{89D6A616-0B30-4368-B447-089994D546C6}"/>
    <dgm:cxn modelId="{D7A98CD5-AE0C-4E09-B95F-97592B2BAD99}" srcId="{AF91C19B-8294-40A9-B624-A7B900EF3687}" destId="{B6C3AFF8-D05A-4A31-B6C0-AD32C5C705E1}" srcOrd="1" destOrd="0" parTransId="{BF2F12FD-A50E-4552-A01E-14EE6274A7E1}" sibTransId="{ACFA0E65-0F79-4D6A-8761-86207E334D0F}"/>
    <dgm:cxn modelId="{A2B71E13-2D66-477F-B8D6-35B3E7F5B6F8}" type="presOf" srcId="{E5791367-4A03-4BAE-AF9B-4AB993AC18F1}" destId="{4163BB1B-CCD8-43E2-9B89-06F8CCD88BD0}" srcOrd="1" destOrd="0" presId="urn:microsoft.com/office/officeart/2008/layout/HorizontalMultiLevelHierarchy"/>
    <dgm:cxn modelId="{18C7A5EA-904D-4F61-9BFE-337AEC3BB266}" srcId="{AF91C19B-8294-40A9-B624-A7B900EF3687}" destId="{546C98E9-FF8F-4244-BD7E-63F319337DCB}" srcOrd="4" destOrd="0" parTransId="{3731AECB-8B2B-4F55-A629-2D49E06F5A06}" sibTransId="{3DA0A7A0-23B7-449C-B458-02A947B27E40}"/>
    <dgm:cxn modelId="{23750161-A92F-44EC-AF01-258A9CBB0D04}" srcId="{AF91C19B-8294-40A9-B624-A7B900EF3687}" destId="{B4B504E1-1C9B-4A92-9635-79CAFBED71D9}" srcOrd="5" destOrd="0" parTransId="{10006A55-F2A3-48ED-AA38-8FFEB64847FF}" sibTransId="{EB2D4237-BF4A-49D0-9E09-21D6EDE89AB5}"/>
    <dgm:cxn modelId="{018245D1-862C-4E41-AB90-684D27E66D7A}" type="presOf" srcId="{BF2F12FD-A50E-4552-A01E-14EE6274A7E1}" destId="{415AA029-D696-47BC-872B-ABC8F64B0308}" srcOrd="1" destOrd="0" presId="urn:microsoft.com/office/officeart/2008/layout/HorizontalMultiLevelHierarchy"/>
    <dgm:cxn modelId="{387CD691-8B7A-4202-8045-44251E40EC29}" type="presOf" srcId="{E5791367-4A03-4BAE-AF9B-4AB993AC18F1}" destId="{221AE1DC-3B40-44B1-9DD8-CFCB8C1D3EBF}" srcOrd="0" destOrd="0" presId="urn:microsoft.com/office/officeart/2008/layout/HorizontalMultiLevelHierarchy"/>
    <dgm:cxn modelId="{E731CA3B-6514-411A-8E9C-D073439612B3}" type="presOf" srcId="{268E558D-B7F1-46AC-9CE6-9FE0165B2547}" destId="{7E013002-D404-475E-8AA2-962EB688EA05}" srcOrd="0" destOrd="0" presId="urn:microsoft.com/office/officeart/2008/layout/HorizontalMultiLevelHierarchy"/>
    <dgm:cxn modelId="{E43B7AFB-B16C-4357-AF27-FBA42C64C30E}" type="presOf" srcId="{B4B504E1-1C9B-4A92-9635-79CAFBED71D9}" destId="{E0D13552-BE70-40DF-A0D9-60DC2479FC63}" srcOrd="0" destOrd="0" presId="urn:microsoft.com/office/officeart/2008/layout/HorizontalMultiLevelHierarchy"/>
    <dgm:cxn modelId="{2F12F9C6-18A4-42B9-8945-0F7F955A7316}" type="presOf" srcId="{546C98E9-FF8F-4244-BD7E-63F319337DCB}" destId="{5D265F59-335B-4DAD-9BD7-B823B3406929}" srcOrd="0" destOrd="0" presId="urn:microsoft.com/office/officeart/2008/layout/HorizontalMultiLevelHierarchy"/>
    <dgm:cxn modelId="{77A5A47D-90F1-4B4A-A056-D24CE456C8B0}" type="presOf" srcId="{4C4FAFD5-811E-443F-88B0-5DBECA75E4BB}" destId="{4CCBA7E0-591F-4C99-9C0C-4495E9633BC6}" srcOrd="0" destOrd="0" presId="urn:microsoft.com/office/officeart/2008/layout/HorizontalMultiLevelHierarchy"/>
    <dgm:cxn modelId="{AED7A0C4-BD30-4A0E-A11A-B2B6AD03625A}" type="presOf" srcId="{7C1A8AAE-5A94-44F9-8AFB-582A5706C62B}" destId="{97241F5D-9E61-483A-BA59-7E8295DD2107}" srcOrd="0" destOrd="0" presId="urn:microsoft.com/office/officeart/2008/layout/HorizontalMultiLevelHierarchy"/>
    <dgm:cxn modelId="{308FEED9-A1B1-49DF-8217-7320339E0683}" type="presOf" srcId="{A48B7F25-1563-4749-91D8-66938552371D}" destId="{CE8AA75F-4252-4597-9246-F9E886EEB4E6}" srcOrd="1" destOrd="0" presId="urn:microsoft.com/office/officeart/2008/layout/HorizontalMultiLevelHierarchy"/>
    <dgm:cxn modelId="{B0FD99F9-3C50-42E1-8339-17C85F19870C}" type="presOf" srcId="{63D7D2B9-8995-4469-95A2-1A694887925D}" destId="{782252AA-9AB9-4D3B-A653-2359D04A3CBB}" srcOrd="0" destOrd="0" presId="urn:microsoft.com/office/officeart/2008/layout/HorizontalMultiLevelHierarchy"/>
    <dgm:cxn modelId="{2036941F-1E64-48C6-9AC3-1C42E7A625D3}" type="presOf" srcId="{BF2F12FD-A50E-4552-A01E-14EE6274A7E1}" destId="{21CC42E7-D0DC-42CD-B3A6-8B6EE7998751}" srcOrd="0" destOrd="0" presId="urn:microsoft.com/office/officeart/2008/layout/HorizontalMultiLevelHierarchy"/>
    <dgm:cxn modelId="{2E37FF72-D713-4B27-9BC9-4E6A75C1F478}" srcId="{268E558D-B7F1-46AC-9CE6-9FE0165B2547}" destId="{7C1A8AAE-5A94-44F9-8AFB-582A5706C62B}" srcOrd="0" destOrd="0" parTransId="{E5791367-4A03-4BAE-AF9B-4AB993AC18F1}" sibTransId="{3537BE5B-7964-4B7C-BFF6-CE07D045663C}"/>
    <dgm:cxn modelId="{FFF05F07-7218-4E21-9BF1-DF48F4BD8C4C}" type="presOf" srcId="{AF91C19B-8294-40A9-B624-A7B900EF3687}" destId="{B389D9D3-560D-4406-86B1-FBE61C6DB0A2}" srcOrd="0" destOrd="0" presId="urn:microsoft.com/office/officeart/2008/layout/HorizontalMultiLevelHierarchy"/>
    <dgm:cxn modelId="{D664B3D5-760E-461B-AA1D-A7F9F3601CA0}" type="presOf" srcId="{3731AECB-8B2B-4F55-A629-2D49E06F5A06}" destId="{CA4DBABD-D001-4BE7-AC1D-A81F33FBBBF1}" srcOrd="0" destOrd="0" presId="urn:microsoft.com/office/officeart/2008/layout/HorizontalMultiLevelHierarchy"/>
    <dgm:cxn modelId="{D78EB600-437C-4A46-AF6E-10E116A4ABCE}" type="presOf" srcId="{4C4FAFD5-811E-443F-88B0-5DBECA75E4BB}" destId="{B4EE050F-BC9A-4207-BF3E-AF0C9B3B58C9}" srcOrd="1" destOrd="0" presId="urn:microsoft.com/office/officeart/2008/layout/HorizontalMultiLevelHierarchy"/>
    <dgm:cxn modelId="{3C7A7144-9B0E-4A5C-9888-4A1171C8D9F1}" type="presOf" srcId="{3731AECB-8B2B-4F55-A629-2D49E06F5A06}" destId="{9E5DD1B3-3E01-41B2-A9DA-F7780908C7AB}" srcOrd="1" destOrd="0" presId="urn:microsoft.com/office/officeart/2008/layout/HorizontalMultiLevelHierarchy"/>
    <dgm:cxn modelId="{EBB10C41-0894-4745-BA31-6DE16E14E3CF}" srcId="{AF91C19B-8294-40A9-B624-A7B900EF3687}" destId="{9571CA40-1D1C-48ED-8711-15DD1B0F3962}" srcOrd="3" destOrd="0" parTransId="{4C4FAFD5-811E-443F-88B0-5DBECA75E4BB}" sibTransId="{89126205-FE95-41DD-B3AC-02817DFA54F3}"/>
    <dgm:cxn modelId="{07B00881-7ED2-4778-A544-72FCE0D14E9E}" type="presParOf" srcId="{F3562134-E7F5-4462-980A-EC3458DF6814}" destId="{56FDE561-F275-40A3-9385-4C26058BF496}" srcOrd="0" destOrd="0" presId="urn:microsoft.com/office/officeart/2008/layout/HorizontalMultiLevelHierarchy"/>
    <dgm:cxn modelId="{99AF5DA9-2E8D-4753-A89D-8BF965D069F2}" type="presParOf" srcId="{56FDE561-F275-40A3-9385-4C26058BF496}" destId="{B389D9D3-560D-4406-86B1-FBE61C6DB0A2}" srcOrd="0" destOrd="0" presId="urn:microsoft.com/office/officeart/2008/layout/HorizontalMultiLevelHierarchy"/>
    <dgm:cxn modelId="{5B2C9F7E-59E2-4A2B-9DBC-A221C56F42CC}" type="presParOf" srcId="{56FDE561-F275-40A3-9385-4C26058BF496}" destId="{8CE75FFB-AB4C-4F48-BD13-6DED6D84370B}" srcOrd="1" destOrd="0" presId="urn:microsoft.com/office/officeart/2008/layout/HorizontalMultiLevelHierarchy"/>
    <dgm:cxn modelId="{F05BC497-012F-41CA-A378-DAA3D4CB38D5}" type="presParOf" srcId="{8CE75FFB-AB4C-4F48-BD13-6DED6D84370B}" destId="{2F0ABBCB-57FF-4FFF-A19B-CF0E389C195D}" srcOrd="0" destOrd="0" presId="urn:microsoft.com/office/officeart/2008/layout/HorizontalMultiLevelHierarchy"/>
    <dgm:cxn modelId="{0EDB469B-8AE8-4668-9718-0E61FFF5D0F0}" type="presParOf" srcId="{2F0ABBCB-57FF-4FFF-A19B-CF0E389C195D}" destId="{CE8AA75F-4252-4597-9246-F9E886EEB4E6}" srcOrd="0" destOrd="0" presId="urn:microsoft.com/office/officeart/2008/layout/HorizontalMultiLevelHierarchy"/>
    <dgm:cxn modelId="{EC3FB328-CDF9-433B-9B74-6A21B872B066}" type="presParOf" srcId="{8CE75FFB-AB4C-4F48-BD13-6DED6D84370B}" destId="{0543900A-24D0-4406-8655-7F898D00AA3C}" srcOrd="1" destOrd="0" presId="urn:microsoft.com/office/officeart/2008/layout/HorizontalMultiLevelHierarchy"/>
    <dgm:cxn modelId="{BB2F515E-B446-4635-A440-449E22944712}" type="presParOf" srcId="{0543900A-24D0-4406-8655-7F898D00AA3C}" destId="{7E013002-D404-475E-8AA2-962EB688EA05}" srcOrd="0" destOrd="0" presId="urn:microsoft.com/office/officeart/2008/layout/HorizontalMultiLevelHierarchy"/>
    <dgm:cxn modelId="{38C3CF75-E6CA-4753-8A4B-43FB33829CC6}" type="presParOf" srcId="{0543900A-24D0-4406-8655-7F898D00AA3C}" destId="{9BB396FB-BF0C-4064-BBF5-59590F75FBA3}" srcOrd="1" destOrd="0" presId="urn:microsoft.com/office/officeart/2008/layout/HorizontalMultiLevelHierarchy"/>
    <dgm:cxn modelId="{BCFE4F67-757F-4862-8A2E-5C04EBAFE853}" type="presParOf" srcId="{9BB396FB-BF0C-4064-BBF5-59590F75FBA3}" destId="{221AE1DC-3B40-44B1-9DD8-CFCB8C1D3EBF}" srcOrd="0" destOrd="0" presId="urn:microsoft.com/office/officeart/2008/layout/HorizontalMultiLevelHierarchy"/>
    <dgm:cxn modelId="{5EC08E69-F78D-4901-8A22-4F763B72892F}" type="presParOf" srcId="{221AE1DC-3B40-44B1-9DD8-CFCB8C1D3EBF}" destId="{4163BB1B-CCD8-43E2-9B89-06F8CCD88BD0}" srcOrd="0" destOrd="0" presId="urn:microsoft.com/office/officeart/2008/layout/HorizontalMultiLevelHierarchy"/>
    <dgm:cxn modelId="{39FEBBA1-BF38-4048-AFBF-C41DA162A265}" type="presParOf" srcId="{9BB396FB-BF0C-4064-BBF5-59590F75FBA3}" destId="{916FAD7D-88BB-45B4-A9EA-F39BF3C7534B}" srcOrd="1" destOrd="0" presId="urn:microsoft.com/office/officeart/2008/layout/HorizontalMultiLevelHierarchy"/>
    <dgm:cxn modelId="{244E4524-ED3C-4005-854B-AFBAA7304052}" type="presParOf" srcId="{916FAD7D-88BB-45B4-A9EA-F39BF3C7534B}" destId="{97241F5D-9E61-483A-BA59-7E8295DD2107}" srcOrd="0" destOrd="0" presId="urn:microsoft.com/office/officeart/2008/layout/HorizontalMultiLevelHierarchy"/>
    <dgm:cxn modelId="{F29521FF-AD13-4847-9BC5-524483FB8AF7}" type="presParOf" srcId="{916FAD7D-88BB-45B4-A9EA-F39BF3C7534B}" destId="{01CCD912-1A7D-4B77-A5A9-66C096C0238B}" srcOrd="1" destOrd="0" presId="urn:microsoft.com/office/officeart/2008/layout/HorizontalMultiLevelHierarchy"/>
    <dgm:cxn modelId="{0758970E-51C1-4BF7-8EB5-101476DA4915}" type="presParOf" srcId="{8CE75FFB-AB4C-4F48-BD13-6DED6D84370B}" destId="{21CC42E7-D0DC-42CD-B3A6-8B6EE7998751}" srcOrd="2" destOrd="0" presId="urn:microsoft.com/office/officeart/2008/layout/HorizontalMultiLevelHierarchy"/>
    <dgm:cxn modelId="{05103FCD-8E53-4AC3-A2A6-E23C852A5F67}" type="presParOf" srcId="{21CC42E7-D0DC-42CD-B3A6-8B6EE7998751}" destId="{415AA029-D696-47BC-872B-ABC8F64B0308}" srcOrd="0" destOrd="0" presId="urn:microsoft.com/office/officeart/2008/layout/HorizontalMultiLevelHierarchy"/>
    <dgm:cxn modelId="{FDC86DA2-4B6C-49F6-935A-49CB9882E348}" type="presParOf" srcId="{8CE75FFB-AB4C-4F48-BD13-6DED6D84370B}" destId="{5D0F1259-458A-41B3-9F76-EE32B6807AF6}" srcOrd="3" destOrd="0" presId="urn:microsoft.com/office/officeart/2008/layout/HorizontalMultiLevelHierarchy"/>
    <dgm:cxn modelId="{4857A54F-474B-4D6A-993F-6BA34203F445}" type="presParOf" srcId="{5D0F1259-458A-41B3-9F76-EE32B6807AF6}" destId="{7698C0A4-BB8B-4EAD-93BD-8614CFAA81DE}" srcOrd="0" destOrd="0" presId="urn:microsoft.com/office/officeart/2008/layout/HorizontalMultiLevelHierarchy"/>
    <dgm:cxn modelId="{4D763BD0-24C0-4EA7-9534-9D11F4CFBDDB}" type="presParOf" srcId="{5D0F1259-458A-41B3-9F76-EE32B6807AF6}" destId="{F80A652B-A8B6-45CD-AABC-B80E8374F031}" srcOrd="1" destOrd="0" presId="urn:microsoft.com/office/officeart/2008/layout/HorizontalMultiLevelHierarchy"/>
    <dgm:cxn modelId="{80D39F79-3001-4846-A2E3-886F6896F1F4}" type="presParOf" srcId="{8CE75FFB-AB4C-4F48-BD13-6DED6D84370B}" destId="{782252AA-9AB9-4D3B-A653-2359D04A3CBB}" srcOrd="4" destOrd="0" presId="urn:microsoft.com/office/officeart/2008/layout/HorizontalMultiLevelHierarchy"/>
    <dgm:cxn modelId="{D87108A0-6DF2-4129-8120-58150187B043}" type="presParOf" srcId="{782252AA-9AB9-4D3B-A653-2359D04A3CBB}" destId="{E1104179-72BA-4DBF-8418-6BDBE8B861E0}" srcOrd="0" destOrd="0" presId="urn:microsoft.com/office/officeart/2008/layout/HorizontalMultiLevelHierarchy"/>
    <dgm:cxn modelId="{1A3AC8E8-7E2C-4A4A-8D11-CBAD9E8A6810}" type="presParOf" srcId="{8CE75FFB-AB4C-4F48-BD13-6DED6D84370B}" destId="{E9B7854B-0A17-4217-B9B0-C3E2A1E4BAA8}" srcOrd="5" destOrd="0" presId="urn:microsoft.com/office/officeart/2008/layout/HorizontalMultiLevelHierarchy"/>
    <dgm:cxn modelId="{9439B234-ECE1-4A92-8B78-E1D577CA6FEA}" type="presParOf" srcId="{E9B7854B-0A17-4217-B9B0-C3E2A1E4BAA8}" destId="{491A260E-B475-4A17-8D56-D8E83DE46458}" srcOrd="0" destOrd="0" presId="urn:microsoft.com/office/officeart/2008/layout/HorizontalMultiLevelHierarchy"/>
    <dgm:cxn modelId="{8FF52ADC-71D7-49B0-B27C-E7C81D4511DE}" type="presParOf" srcId="{E9B7854B-0A17-4217-B9B0-C3E2A1E4BAA8}" destId="{1B540EC4-9550-4A51-9D5C-A467F5BDBC00}" srcOrd="1" destOrd="0" presId="urn:microsoft.com/office/officeart/2008/layout/HorizontalMultiLevelHierarchy"/>
    <dgm:cxn modelId="{9CE5047C-E881-4AC7-874C-BCF1A324895A}" type="presParOf" srcId="{8CE75FFB-AB4C-4F48-BD13-6DED6D84370B}" destId="{4CCBA7E0-591F-4C99-9C0C-4495E9633BC6}" srcOrd="6" destOrd="0" presId="urn:microsoft.com/office/officeart/2008/layout/HorizontalMultiLevelHierarchy"/>
    <dgm:cxn modelId="{0213C9F0-EFC1-48FD-8397-FD65C885F226}" type="presParOf" srcId="{4CCBA7E0-591F-4C99-9C0C-4495E9633BC6}" destId="{B4EE050F-BC9A-4207-BF3E-AF0C9B3B58C9}" srcOrd="0" destOrd="0" presId="urn:microsoft.com/office/officeart/2008/layout/HorizontalMultiLevelHierarchy"/>
    <dgm:cxn modelId="{38064F95-5276-4BFB-ADFB-4933804E5115}" type="presParOf" srcId="{8CE75FFB-AB4C-4F48-BD13-6DED6D84370B}" destId="{EB8883A3-F663-490C-A95F-82CD3D1BABDD}" srcOrd="7" destOrd="0" presId="urn:microsoft.com/office/officeart/2008/layout/HorizontalMultiLevelHierarchy"/>
    <dgm:cxn modelId="{D6C4FFA5-3D9B-4C39-952B-1BF2939C4395}" type="presParOf" srcId="{EB8883A3-F663-490C-A95F-82CD3D1BABDD}" destId="{86F3B158-6160-44D5-9AB4-BB1342C9DB06}" srcOrd="0" destOrd="0" presId="urn:microsoft.com/office/officeart/2008/layout/HorizontalMultiLevelHierarchy"/>
    <dgm:cxn modelId="{A62BA194-61BB-4446-A068-3FFFA9A28ADF}" type="presParOf" srcId="{EB8883A3-F663-490C-A95F-82CD3D1BABDD}" destId="{17C5268B-CEB5-4154-8754-1F7A0F8026EB}" srcOrd="1" destOrd="0" presId="urn:microsoft.com/office/officeart/2008/layout/HorizontalMultiLevelHierarchy"/>
    <dgm:cxn modelId="{9F582154-A878-49D5-9A5F-6A38BA5A807C}" type="presParOf" srcId="{8CE75FFB-AB4C-4F48-BD13-6DED6D84370B}" destId="{CA4DBABD-D001-4BE7-AC1D-A81F33FBBBF1}" srcOrd="8" destOrd="0" presId="urn:microsoft.com/office/officeart/2008/layout/HorizontalMultiLevelHierarchy"/>
    <dgm:cxn modelId="{283C9208-4EF0-45F4-BF57-82A7902B639F}" type="presParOf" srcId="{CA4DBABD-D001-4BE7-AC1D-A81F33FBBBF1}" destId="{9E5DD1B3-3E01-41B2-A9DA-F7780908C7AB}" srcOrd="0" destOrd="0" presId="urn:microsoft.com/office/officeart/2008/layout/HorizontalMultiLevelHierarchy"/>
    <dgm:cxn modelId="{E2CB1C92-EDFF-438D-8F5E-15CF7DEB03FC}" type="presParOf" srcId="{8CE75FFB-AB4C-4F48-BD13-6DED6D84370B}" destId="{5FADBF92-3E72-4334-9D21-5855E5299D35}" srcOrd="9" destOrd="0" presId="urn:microsoft.com/office/officeart/2008/layout/HorizontalMultiLevelHierarchy"/>
    <dgm:cxn modelId="{BAFC2C07-1E61-4BF0-BB6C-1C426734F36C}" type="presParOf" srcId="{5FADBF92-3E72-4334-9D21-5855E5299D35}" destId="{5D265F59-335B-4DAD-9BD7-B823B3406929}" srcOrd="0" destOrd="0" presId="urn:microsoft.com/office/officeart/2008/layout/HorizontalMultiLevelHierarchy"/>
    <dgm:cxn modelId="{053DC079-2B6B-4627-B7C8-7B7EA0BE5474}" type="presParOf" srcId="{5FADBF92-3E72-4334-9D21-5855E5299D35}" destId="{807CFB99-2774-4533-88F2-A3A813D08634}" srcOrd="1" destOrd="0" presId="urn:microsoft.com/office/officeart/2008/layout/HorizontalMultiLevelHierarchy"/>
    <dgm:cxn modelId="{18C44615-6C6F-485D-9FC3-83C64AF46D43}" type="presParOf" srcId="{8CE75FFB-AB4C-4F48-BD13-6DED6D84370B}" destId="{0CA1BCBC-A7BF-425F-9614-5A361BDE56B3}" srcOrd="10" destOrd="0" presId="urn:microsoft.com/office/officeart/2008/layout/HorizontalMultiLevelHierarchy"/>
    <dgm:cxn modelId="{C1CCF268-264B-435E-8D3E-4C9AF3085F94}" type="presParOf" srcId="{0CA1BCBC-A7BF-425F-9614-5A361BDE56B3}" destId="{40041371-B090-4551-9CDD-947A2FB7DD90}" srcOrd="0" destOrd="0" presId="urn:microsoft.com/office/officeart/2008/layout/HorizontalMultiLevelHierarchy"/>
    <dgm:cxn modelId="{FE18AC21-FF82-4C15-8BCD-CFBB6CF45BCC}" type="presParOf" srcId="{8CE75FFB-AB4C-4F48-BD13-6DED6D84370B}" destId="{AD843044-B9A9-4001-9E9C-F825602584E2}" srcOrd="11" destOrd="0" presId="urn:microsoft.com/office/officeart/2008/layout/HorizontalMultiLevelHierarchy"/>
    <dgm:cxn modelId="{920D7ECA-9B0C-4037-A970-1AE4D7AED18D}" type="presParOf" srcId="{AD843044-B9A9-4001-9E9C-F825602584E2}" destId="{E0D13552-BE70-40DF-A0D9-60DC2479FC63}" srcOrd="0" destOrd="0" presId="urn:microsoft.com/office/officeart/2008/layout/HorizontalMultiLevelHierarchy"/>
    <dgm:cxn modelId="{666BDD0E-6975-43B1-9FD8-B2F3C8C8182C}" type="presParOf" srcId="{AD843044-B9A9-4001-9E9C-F825602584E2}" destId="{42A5019E-C28E-4D68-9A1A-AEBAE7A203EA}" srcOrd="1" destOrd="0" presId="urn:microsoft.com/office/officeart/2008/layout/HorizontalMultiLevelHierarchy"/>
  </dgm:cxnLst>
  <dgm:bg/>
  <dgm:whole/>
  <dgm:extLst>
    <a:ext uri="http://schemas.microsoft.com/office/drawing/2008/diagram">
      <dsp:dataModelExt xmlns:dsp="http://schemas.microsoft.com/office/drawing/2008/diagram" relId="rId13" minVer="http://schemas.openxmlformats.org/drawingml/2006/diagram"/>
    </a:ext>
  </dgm:extLst>
</dgm:dataModel>
</file>

<file path=xl/diagrams/data3.xml><?xml version="1.0" encoding="utf-8"?>
<dgm:dataModel xmlns:dgm="http://schemas.openxmlformats.org/drawingml/2006/diagram" xmlns:a="http://schemas.openxmlformats.org/drawingml/2006/main">
  <dgm:ptLst>
    <dgm:pt modelId="{B6661FB1-3BBF-47B3-BA1C-75C78D9C8ED7}" type="doc">
      <dgm:prSet loTypeId="urn:microsoft.com/office/officeart/2008/layout/HorizontalMultiLevelHierarchy" loCatId="hierarchy" qsTypeId="urn:microsoft.com/office/officeart/2005/8/quickstyle/simple1" qsCatId="simple" csTypeId="urn:microsoft.com/office/officeart/2005/8/colors/accent1_2" csCatId="accent1" phldr="1"/>
      <dgm:spPr/>
      <dgm:t>
        <a:bodyPr/>
        <a:lstStyle/>
        <a:p>
          <a:endParaRPr lang="es-CO"/>
        </a:p>
      </dgm:t>
    </dgm:pt>
    <dgm:pt modelId="{B2B721BB-BD94-4FFB-A872-D532396FFA10}">
      <dgm:prSet phldrT="[Texto]" custT="1"/>
      <dgm:spPr>
        <a:solidFill>
          <a:srgbClr val="FFFF00"/>
        </a:solidFill>
        <a:ln>
          <a:solidFill>
            <a:srgbClr val="FFFF00"/>
          </a:solidFill>
        </a:ln>
        <a:effectLst>
          <a:innerShdw blurRad="63500" dist="50800" dir="2700000">
            <a:prstClr val="black">
              <a:alpha val="50000"/>
            </a:prstClr>
          </a:innerShdw>
        </a:effectLst>
      </dgm:spPr>
      <dgm:t>
        <a:bodyPr/>
        <a:lstStyle/>
        <a:p>
          <a:r>
            <a:rPr lang="es-CO" sz="1200" b="1" dirty="0">
              <a:solidFill>
                <a:schemeClr val="tx1"/>
              </a:solidFill>
            </a:rPr>
            <a:t>EVALUACIÓN</a:t>
          </a:r>
          <a:r>
            <a:rPr lang="es-CO" sz="2600" dirty="0">
              <a:solidFill>
                <a:schemeClr val="tx1"/>
              </a:solidFill>
            </a:rPr>
            <a:t> </a:t>
          </a:r>
          <a:r>
            <a:rPr lang="es-CO" sz="1200" b="1" dirty="0">
              <a:solidFill>
                <a:schemeClr val="tx1"/>
              </a:solidFill>
            </a:rPr>
            <a:t>MCGF</a:t>
          </a:r>
        </a:p>
      </dgm:t>
    </dgm:pt>
    <dgm:pt modelId="{7B1CB33A-C243-41BE-9047-3976283B4629}" type="parTrans" cxnId="{290E949F-059E-4ACF-8E9C-A32C8EFAEEB5}">
      <dgm:prSet/>
      <dgm:spPr/>
      <dgm:t>
        <a:bodyPr/>
        <a:lstStyle/>
        <a:p>
          <a:endParaRPr lang="es-CO"/>
        </a:p>
      </dgm:t>
    </dgm:pt>
    <dgm:pt modelId="{C73B3E4A-C90A-4173-B587-B6A994645308}" type="sibTrans" cxnId="{290E949F-059E-4ACF-8E9C-A32C8EFAEEB5}">
      <dgm:prSet/>
      <dgm:spPr/>
      <dgm:t>
        <a:bodyPr/>
        <a:lstStyle/>
        <a:p>
          <a:endParaRPr lang="es-CO"/>
        </a:p>
      </dgm:t>
    </dgm:pt>
    <dgm:pt modelId="{666A54DD-D564-4D0C-A33F-D8818351A0F4}">
      <dgm:prSet phldrT="[Texto]" custT="1"/>
      <dgm:spPr>
        <a:solidFill>
          <a:srgbClr val="F9EBF7"/>
        </a:solidFill>
        <a:ln>
          <a:solidFill>
            <a:srgbClr val="FF99FF"/>
          </a:solidFill>
        </a:ln>
        <a:effectLst>
          <a:innerShdw blurRad="63500" dist="50800" dir="2700000">
            <a:prstClr val="black">
              <a:alpha val="50000"/>
            </a:prstClr>
          </a:innerShdw>
        </a:effectLst>
      </dgm:spPr>
      <dgm:t>
        <a:bodyPr/>
        <a:lstStyle/>
        <a:p>
          <a:r>
            <a:rPr lang="es-CO" sz="600" dirty="0">
              <a:solidFill>
                <a:schemeClr val="tx1"/>
              </a:solidFill>
            </a:rPr>
            <a:t>Hallazgo para Opinión de Estados Financieros</a:t>
          </a:r>
        </a:p>
      </dgm:t>
    </dgm:pt>
    <dgm:pt modelId="{CE10455E-C46C-43B6-9DD4-DFA5F645018E}" type="parTrans" cxnId="{27723E50-05E5-44AF-AC68-1CC08EC55A02}">
      <dgm:prSet/>
      <dgm:spPr/>
      <dgm:t>
        <a:bodyPr/>
        <a:lstStyle/>
        <a:p>
          <a:endParaRPr lang="es-CO"/>
        </a:p>
      </dgm:t>
    </dgm:pt>
    <dgm:pt modelId="{1C6D8EF0-3C01-4759-A078-A6C618E31521}" type="sibTrans" cxnId="{27723E50-05E5-44AF-AC68-1CC08EC55A02}">
      <dgm:prSet/>
      <dgm:spPr/>
      <dgm:t>
        <a:bodyPr/>
        <a:lstStyle/>
        <a:p>
          <a:endParaRPr lang="es-CO"/>
        </a:p>
      </dgm:t>
    </dgm:pt>
    <dgm:pt modelId="{BCB02486-B0E2-41E9-909D-F7ED33F8D5EB}">
      <dgm:prSet phldrT="[Texto]" custT="1"/>
      <dgm:spPr>
        <a:solidFill>
          <a:srgbClr val="F9EBF7"/>
        </a:solidFill>
        <a:ln>
          <a:solidFill>
            <a:srgbClr val="FF99FF"/>
          </a:solidFill>
        </a:ln>
        <a:effectLst>
          <a:innerShdw blurRad="63500" dist="50800" dir="2700000">
            <a:prstClr val="black">
              <a:alpha val="50000"/>
            </a:prstClr>
          </a:innerShdw>
        </a:effectLst>
      </dgm:spPr>
      <dgm:t>
        <a:bodyPr/>
        <a:lstStyle/>
        <a:p>
          <a:r>
            <a:rPr lang="es-CO" sz="600" dirty="0">
              <a:solidFill>
                <a:schemeClr val="tx1"/>
              </a:solidFill>
            </a:rPr>
            <a:t>Evaluación Control Fiscal Interno - Control Interno contable</a:t>
          </a:r>
        </a:p>
      </dgm:t>
    </dgm:pt>
    <dgm:pt modelId="{55B7CE09-E9FA-4A73-898F-69A52DF0AE23}" type="parTrans" cxnId="{F45B4BDE-B08C-47BB-8DFF-C91762AC33C0}">
      <dgm:prSet/>
      <dgm:spPr/>
      <dgm:t>
        <a:bodyPr/>
        <a:lstStyle/>
        <a:p>
          <a:endParaRPr lang="es-CO"/>
        </a:p>
      </dgm:t>
    </dgm:pt>
    <dgm:pt modelId="{E180F6B6-733F-48AE-8C04-8F410CA96981}" type="sibTrans" cxnId="{F45B4BDE-B08C-47BB-8DFF-C91762AC33C0}">
      <dgm:prSet/>
      <dgm:spPr/>
      <dgm:t>
        <a:bodyPr/>
        <a:lstStyle/>
        <a:p>
          <a:endParaRPr lang="es-CO"/>
        </a:p>
      </dgm:t>
    </dgm:pt>
    <dgm:pt modelId="{38F8EBC2-0934-425E-8BC6-C40485205156}">
      <dgm:prSet phldrT="[Texto]" custT="1"/>
      <dgm:spPr>
        <a:solidFill>
          <a:srgbClr val="F9EBF7"/>
        </a:solidFill>
        <a:ln>
          <a:solidFill>
            <a:srgbClr val="FF99FF"/>
          </a:solidFill>
        </a:ln>
        <a:effectLst>
          <a:innerShdw blurRad="63500" dist="50800" dir="2700000">
            <a:prstClr val="black">
              <a:alpha val="50000"/>
            </a:prstClr>
          </a:innerShdw>
        </a:effectLst>
      </dgm:spPr>
      <dgm:t>
        <a:bodyPr/>
        <a:lstStyle/>
        <a:p>
          <a:r>
            <a:rPr lang="es-CO" sz="600" dirty="0">
              <a:solidFill>
                <a:schemeClr val="tx1"/>
              </a:solidFill>
            </a:rPr>
            <a:t>Evaluación Plan de Mejoramiento</a:t>
          </a:r>
        </a:p>
      </dgm:t>
    </dgm:pt>
    <dgm:pt modelId="{07834159-509B-4721-BD2D-D41C2AEAB6E2}" type="parTrans" cxnId="{3C750231-D9A7-4565-B655-546984113D18}">
      <dgm:prSet/>
      <dgm:spPr/>
      <dgm:t>
        <a:bodyPr/>
        <a:lstStyle/>
        <a:p>
          <a:endParaRPr lang="es-CO"/>
        </a:p>
      </dgm:t>
    </dgm:pt>
    <dgm:pt modelId="{843C9FE3-B592-4AB7-B35B-7B0E796ACAA9}" type="sibTrans" cxnId="{3C750231-D9A7-4565-B655-546984113D18}">
      <dgm:prSet/>
      <dgm:spPr/>
      <dgm:t>
        <a:bodyPr/>
        <a:lstStyle/>
        <a:p>
          <a:endParaRPr lang="es-CO"/>
        </a:p>
      </dgm:t>
    </dgm:pt>
    <dgm:pt modelId="{F6261685-90AF-497A-A444-A6FEACDCE422}">
      <dgm:prSet custT="1"/>
      <dgm:spPr>
        <a:solidFill>
          <a:srgbClr val="F9EBF7"/>
        </a:solidFill>
        <a:ln>
          <a:solidFill>
            <a:srgbClr val="FF99FF"/>
          </a:solidFill>
        </a:ln>
        <a:effectLst>
          <a:innerShdw blurRad="63500" dist="50800" dir="2700000">
            <a:prstClr val="black">
              <a:alpha val="50000"/>
            </a:prstClr>
          </a:innerShdw>
        </a:effectLst>
      </dgm:spPr>
      <dgm:t>
        <a:bodyPr/>
        <a:lstStyle/>
        <a:p>
          <a:r>
            <a:rPr lang="es-CO" sz="600" dirty="0">
              <a:solidFill>
                <a:schemeClr val="tx1"/>
              </a:solidFill>
            </a:rPr>
            <a:t>Análisis de Hallazgo para Concepto Desempeño Financiero</a:t>
          </a:r>
        </a:p>
      </dgm:t>
    </dgm:pt>
    <dgm:pt modelId="{00E015A7-888A-4530-BEC7-6F0640BE64BA}" type="parTrans" cxnId="{9A7818D7-655A-4E31-A1DB-8AA01094E777}">
      <dgm:prSet/>
      <dgm:spPr/>
      <dgm:t>
        <a:bodyPr/>
        <a:lstStyle/>
        <a:p>
          <a:endParaRPr lang="es-CO"/>
        </a:p>
      </dgm:t>
    </dgm:pt>
    <dgm:pt modelId="{B7074FC1-A430-4F23-8C2E-19EF4260C9A9}" type="sibTrans" cxnId="{9A7818D7-655A-4E31-A1DB-8AA01094E777}">
      <dgm:prSet/>
      <dgm:spPr/>
      <dgm:t>
        <a:bodyPr/>
        <a:lstStyle/>
        <a:p>
          <a:endParaRPr lang="es-CO"/>
        </a:p>
      </dgm:t>
    </dgm:pt>
    <dgm:pt modelId="{E7A2A4B7-08EA-4C95-9F1D-A29E37B93B10}">
      <dgm:prSet custT="1"/>
      <dgm:spPr>
        <a:solidFill>
          <a:srgbClr val="F9EBF7"/>
        </a:solidFill>
        <a:ln>
          <a:solidFill>
            <a:srgbClr val="FF99FF"/>
          </a:solidFill>
        </a:ln>
        <a:effectLst>
          <a:innerShdw blurRad="63500" dist="50800" dir="2700000">
            <a:prstClr val="black">
              <a:alpha val="50000"/>
            </a:prstClr>
          </a:innerShdw>
        </a:effectLst>
      </dgm:spPr>
      <dgm:t>
        <a:bodyPr/>
        <a:lstStyle/>
        <a:p>
          <a:r>
            <a:rPr lang="es-CO" sz="600" dirty="0">
              <a:solidFill>
                <a:schemeClr val="tx1"/>
              </a:solidFill>
            </a:rPr>
            <a:t>Calificación y Análisis de Hallazgos para Concepto de Gestión de Inversión</a:t>
          </a:r>
        </a:p>
      </dgm:t>
    </dgm:pt>
    <dgm:pt modelId="{9BBFDF87-D1CC-4987-9C1D-3C47F1E22B64}" type="parTrans" cxnId="{FB8BAA84-6083-43A2-9E0F-E00BF7BA7FF1}">
      <dgm:prSet/>
      <dgm:spPr/>
      <dgm:t>
        <a:bodyPr/>
        <a:lstStyle/>
        <a:p>
          <a:endParaRPr lang="es-CO"/>
        </a:p>
      </dgm:t>
    </dgm:pt>
    <dgm:pt modelId="{D769B92B-F034-4834-8CF5-140A119EB4A0}" type="sibTrans" cxnId="{FB8BAA84-6083-43A2-9E0F-E00BF7BA7FF1}">
      <dgm:prSet/>
      <dgm:spPr/>
      <dgm:t>
        <a:bodyPr/>
        <a:lstStyle/>
        <a:p>
          <a:endParaRPr lang="es-CO"/>
        </a:p>
      </dgm:t>
    </dgm:pt>
    <dgm:pt modelId="{C3B4DDAA-B214-45C3-8B4F-6A22B99E1687}">
      <dgm:prSet custT="1"/>
      <dgm:spPr>
        <a:solidFill>
          <a:srgbClr val="F9EBF7"/>
        </a:solidFill>
        <a:ln>
          <a:solidFill>
            <a:srgbClr val="FF99FF"/>
          </a:solidFill>
        </a:ln>
        <a:effectLst>
          <a:innerShdw blurRad="63500" dist="50800" dir="2700000">
            <a:prstClr val="black">
              <a:alpha val="50000"/>
            </a:prstClr>
          </a:innerShdw>
        </a:effectLst>
      </dgm:spPr>
      <dgm:t>
        <a:bodyPr/>
        <a:lstStyle/>
        <a:p>
          <a:r>
            <a:rPr lang="es-CO" sz="600" dirty="0">
              <a:solidFill>
                <a:schemeClr val="tx1"/>
              </a:solidFill>
            </a:rPr>
            <a:t>Indicadores y Hallazgos para Opinión Presupuestal</a:t>
          </a:r>
        </a:p>
      </dgm:t>
    </dgm:pt>
    <dgm:pt modelId="{B6F1DD5F-587B-4AB5-9E36-215DAC0ED9B5}" type="parTrans" cxnId="{B28C5F9C-C4B8-41C1-BE47-45293918FEEC}">
      <dgm:prSet/>
      <dgm:spPr/>
      <dgm:t>
        <a:bodyPr/>
        <a:lstStyle/>
        <a:p>
          <a:endParaRPr lang="es-CO"/>
        </a:p>
      </dgm:t>
    </dgm:pt>
    <dgm:pt modelId="{AF6B9853-1BA7-4164-96D5-E142145CE7DB}" type="sibTrans" cxnId="{B28C5F9C-C4B8-41C1-BE47-45293918FEEC}">
      <dgm:prSet/>
      <dgm:spPr/>
      <dgm:t>
        <a:bodyPr/>
        <a:lstStyle/>
        <a:p>
          <a:endParaRPr lang="es-CO"/>
        </a:p>
      </dgm:t>
    </dgm:pt>
    <dgm:pt modelId="{F65BD046-DD22-4C96-8754-4C6D83C4319A}">
      <dgm:prSet custT="1"/>
      <dgm:spPr>
        <a:solidFill>
          <a:srgbClr val="E7F6FF"/>
        </a:solidFill>
        <a:ln>
          <a:solidFill>
            <a:srgbClr val="6699FF"/>
          </a:solidFill>
        </a:ln>
        <a:effectLst>
          <a:innerShdw blurRad="63500" dist="50800" dir="2700000">
            <a:prstClr val="black">
              <a:alpha val="50000"/>
            </a:prstClr>
          </a:innerShdw>
        </a:effectLst>
      </dgm:spPr>
      <dgm:t>
        <a:bodyPr/>
        <a:lstStyle/>
        <a:p>
          <a:r>
            <a:rPr lang="es-CO" sz="600" dirty="0">
              <a:solidFill>
                <a:schemeClr val="tx1"/>
              </a:solidFill>
            </a:rPr>
            <a:t>Opinión Estados Financieros</a:t>
          </a:r>
        </a:p>
      </dgm:t>
    </dgm:pt>
    <dgm:pt modelId="{E3646735-41B8-4C69-8DD5-97DE3C65385B}" type="parTrans" cxnId="{09B4CCEB-2120-497A-B276-68705B8AAD2E}">
      <dgm:prSet/>
      <dgm:spPr/>
      <dgm:t>
        <a:bodyPr/>
        <a:lstStyle/>
        <a:p>
          <a:endParaRPr lang="es-CO"/>
        </a:p>
      </dgm:t>
    </dgm:pt>
    <dgm:pt modelId="{6C45E469-BF23-445C-80DD-58C0CF6A272B}" type="sibTrans" cxnId="{09B4CCEB-2120-497A-B276-68705B8AAD2E}">
      <dgm:prSet/>
      <dgm:spPr/>
      <dgm:t>
        <a:bodyPr/>
        <a:lstStyle/>
        <a:p>
          <a:endParaRPr lang="es-CO"/>
        </a:p>
      </dgm:t>
    </dgm:pt>
    <dgm:pt modelId="{C8ACC7FC-A275-4CE8-84B3-877B1D6E6601}">
      <dgm:prSet custT="1"/>
      <dgm:spPr>
        <a:solidFill>
          <a:srgbClr val="E7F6FF"/>
        </a:solidFill>
        <a:ln>
          <a:solidFill>
            <a:srgbClr val="6699FF"/>
          </a:solidFill>
        </a:ln>
        <a:effectLst>
          <a:innerShdw blurRad="63500" dist="50800" dir="2700000">
            <a:prstClr val="black">
              <a:alpha val="50000"/>
            </a:prstClr>
          </a:innerShdw>
        </a:effectLst>
      </dgm:spPr>
      <dgm:t>
        <a:bodyPr/>
        <a:lstStyle/>
        <a:p>
          <a:r>
            <a:rPr lang="es-CO" sz="600" dirty="0">
              <a:solidFill>
                <a:schemeClr val="tx1"/>
              </a:solidFill>
            </a:rPr>
            <a:t>OpiniónPresupuestal</a:t>
          </a:r>
        </a:p>
      </dgm:t>
    </dgm:pt>
    <dgm:pt modelId="{36AA6A53-8F5E-42E5-BB69-2FADB96C2551}" type="parTrans" cxnId="{7C00A2D7-6462-46A6-BCC9-E632676FC529}">
      <dgm:prSet/>
      <dgm:spPr/>
      <dgm:t>
        <a:bodyPr/>
        <a:lstStyle/>
        <a:p>
          <a:endParaRPr lang="es-CO"/>
        </a:p>
      </dgm:t>
    </dgm:pt>
    <dgm:pt modelId="{410DD224-8DC9-422F-812A-7816621C9727}" type="sibTrans" cxnId="{7C00A2D7-6462-46A6-BCC9-E632676FC529}">
      <dgm:prSet/>
      <dgm:spPr/>
      <dgm:t>
        <a:bodyPr/>
        <a:lstStyle/>
        <a:p>
          <a:endParaRPr lang="es-CO"/>
        </a:p>
      </dgm:t>
    </dgm:pt>
    <dgm:pt modelId="{E31BA842-E7E0-498B-B765-8781D6CBBE81}">
      <dgm:prSet custT="1"/>
      <dgm:spPr>
        <a:solidFill>
          <a:srgbClr val="E7F6FF"/>
        </a:solidFill>
        <a:ln>
          <a:solidFill>
            <a:srgbClr val="6699FF"/>
          </a:solidFill>
        </a:ln>
        <a:effectLst>
          <a:innerShdw blurRad="63500" dist="50800" dir="2700000">
            <a:prstClr val="black">
              <a:alpha val="50000"/>
            </a:prstClr>
          </a:innerShdw>
        </a:effectLst>
      </dgm:spPr>
      <dgm:t>
        <a:bodyPr/>
        <a:lstStyle/>
        <a:p>
          <a:r>
            <a:rPr lang="es-CO" sz="600" dirty="0">
              <a:solidFill>
                <a:schemeClr val="tx1"/>
              </a:solidFill>
            </a:rPr>
            <a:t>Concepto Gestión Desempeño Financiero</a:t>
          </a:r>
        </a:p>
      </dgm:t>
    </dgm:pt>
    <dgm:pt modelId="{971893DE-11E5-458D-A545-D8A9956110FE}" type="parTrans" cxnId="{777B5D36-0ED2-4F79-8696-945BA7E18E09}">
      <dgm:prSet/>
      <dgm:spPr/>
      <dgm:t>
        <a:bodyPr/>
        <a:lstStyle/>
        <a:p>
          <a:endParaRPr lang="es-CO"/>
        </a:p>
      </dgm:t>
    </dgm:pt>
    <dgm:pt modelId="{6B101810-62C0-4E09-9726-BCD2EB9E2A8D}" type="sibTrans" cxnId="{777B5D36-0ED2-4F79-8696-945BA7E18E09}">
      <dgm:prSet/>
      <dgm:spPr/>
      <dgm:t>
        <a:bodyPr/>
        <a:lstStyle/>
        <a:p>
          <a:endParaRPr lang="es-CO"/>
        </a:p>
      </dgm:t>
    </dgm:pt>
    <dgm:pt modelId="{D13CBDAD-3BB2-4205-8DB7-984C5A25075A}">
      <dgm:prSet custT="1"/>
      <dgm:spPr>
        <a:solidFill>
          <a:srgbClr val="E7F6FF"/>
        </a:solidFill>
        <a:ln>
          <a:solidFill>
            <a:srgbClr val="6699FF"/>
          </a:solidFill>
        </a:ln>
        <a:effectLst>
          <a:innerShdw blurRad="63500" dist="50800" dir="2700000">
            <a:prstClr val="black">
              <a:alpha val="50000"/>
            </a:prstClr>
          </a:innerShdw>
        </a:effectLst>
      </dgm:spPr>
      <dgm:t>
        <a:bodyPr/>
        <a:lstStyle/>
        <a:p>
          <a:r>
            <a:rPr lang="es-CO" sz="600" dirty="0">
              <a:solidFill>
                <a:schemeClr val="tx1"/>
              </a:solidFill>
            </a:rPr>
            <a:t>Concepto Gestión de Inversión</a:t>
          </a:r>
        </a:p>
      </dgm:t>
    </dgm:pt>
    <dgm:pt modelId="{6D3CAF3B-1308-4205-A035-A57A85FFFC6A}" type="parTrans" cxnId="{17620BE5-6CDA-448A-8E26-30709CD681C6}">
      <dgm:prSet/>
      <dgm:spPr/>
      <dgm:t>
        <a:bodyPr/>
        <a:lstStyle/>
        <a:p>
          <a:endParaRPr lang="es-CO"/>
        </a:p>
      </dgm:t>
    </dgm:pt>
    <dgm:pt modelId="{54A012A9-3F73-4FD9-9CE8-EEFF68553802}" type="sibTrans" cxnId="{17620BE5-6CDA-448A-8E26-30709CD681C6}">
      <dgm:prSet/>
      <dgm:spPr/>
      <dgm:t>
        <a:bodyPr/>
        <a:lstStyle/>
        <a:p>
          <a:endParaRPr lang="es-CO"/>
        </a:p>
      </dgm:t>
    </dgm:pt>
    <dgm:pt modelId="{23778509-15B5-4F2B-A3CC-B40868EB22BE}">
      <dgm:prSet custT="1"/>
      <dgm:spPr>
        <a:solidFill>
          <a:srgbClr val="E7F6FF"/>
        </a:solidFill>
        <a:ln>
          <a:solidFill>
            <a:srgbClr val="6699FF"/>
          </a:solidFill>
        </a:ln>
        <a:effectLst>
          <a:innerShdw blurRad="63500" dist="50800" dir="2700000">
            <a:prstClr val="black">
              <a:alpha val="50000"/>
            </a:prstClr>
          </a:innerShdw>
        </a:effectLst>
      </dgm:spPr>
      <dgm:t>
        <a:bodyPr/>
        <a:lstStyle/>
        <a:p>
          <a:r>
            <a:rPr lang="es-CO" sz="600" dirty="0">
              <a:solidFill>
                <a:schemeClr val="tx1"/>
              </a:solidFill>
            </a:rPr>
            <a:t>Concepto Calidad y Eficiencia de Control Fiscal Interno</a:t>
          </a:r>
        </a:p>
      </dgm:t>
    </dgm:pt>
    <dgm:pt modelId="{99AD81FA-5FF0-403C-BCD3-480966459F29}" type="parTrans" cxnId="{98DE66D4-3121-4339-B416-C058157378E7}">
      <dgm:prSet/>
      <dgm:spPr/>
      <dgm:t>
        <a:bodyPr/>
        <a:lstStyle/>
        <a:p>
          <a:endParaRPr lang="es-CO"/>
        </a:p>
      </dgm:t>
    </dgm:pt>
    <dgm:pt modelId="{9421AD92-5111-410C-A479-105DB6E4E120}" type="sibTrans" cxnId="{98DE66D4-3121-4339-B416-C058157378E7}">
      <dgm:prSet/>
      <dgm:spPr/>
      <dgm:t>
        <a:bodyPr/>
        <a:lstStyle/>
        <a:p>
          <a:endParaRPr lang="es-CO"/>
        </a:p>
      </dgm:t>
    </dgm:pt>
    <dgm:pt modelId="{68058F8E-71F3-4330-A6E7-CD6A7846F008}">
      <dgm:prSet custT="1"/>
      <dgm:spPr>
        <a:solidFill>
          <a:srgbClr val="E7F6FF"/>
        </a:solidFill>
        <a:ln>
          <a:solidFill>
            <a:srgbClr val="6699FF"/>
          </a:solidFill>
        </a:ln>
        <a:effectLst>
          <a:innerShdw blurRad="63500" dist="50800" dir="2700000">
            <a:prstClr val="black">
              <a:alpha val="50000"/>
            </a:prstClr>
          </a:innerShdw>
        </a:effectLst>
      </dgm:spPr>
      <dgm:t>
        <a:bodyPr/>
        <a:lstStyle/>
        <a:p>
          <a:r>
            <a:rPr lang="es-CO" sz="600" dirty="0">
              <a:solidFill>
                <a:schemeClr val="tx1"/>
              </a:solidFill>
            </a:rPr>
            <a:t>Concepto sobre el cumplimiento del Plan de Mejoramiento</a:t>
          </a:r>
        </a:p>
      </dgm:t>
    </dgm:pt>
    <dgm:pt modelId="{69348FDA-F8E0-4B85-8A3C-2ACFB5F4F757}" type="parTrans" cxnId="{DC6DDEF4-5079-4BF4-8D30-07214EB59AB5}">
      <dgm:prSet/>
      <dgm:spPr/>
      <dgm:t>
        <a:bodyPr/>
        <a:lstStyle/>
        <a:p>
          <a:endParaRPr lang="es-CO"/>
        </a:p>
      </dgm:t>
    </dgm:pt>
    <dgm:pt modelId="{2A5914E3-6DFE-4002-9060-C9301F0DD7B2}" type="sibTrans" cxnId="{DC6DDEF4-5079-4BF4-8D30-07214EB59AB5}">
      <dgm:prSet/>
      <dgm:spPr/>
      <dgm:t>
        <a:bodyPr/>
        <a:lstStyle/>
        <a:p>
          <a:endParaRPr lang="es-CO"/>
        </a:p>
      </dgm:t>
    </dgm:pt>
    <dgm:pt modelId="{6766037A-B95D-44D8-80AE-B4FB94368885}">
      <dgm:prSet custT="1"/>
      <dgm:spPr>
        <a:solidFill>
          <a:srgbClr val="F9EBF7"/>
        </a:solidFill>
        <a:ln>
          <a:solidFill>
            <a:srgbClr val="FF99FF"/>
          </a:solidFill>
        </a:ln>
        <a:effectLst>
          <a:innerShdw blurRad="63500" dist="50800" dir="2700000">
            <a:prstClr val="black">
              <a:alpha val="50000"/>
            </a:prstClr>
          </a:innerShdw>
        </a:effectLst>
      </dgm:spPr>
      <dgm:t>
        <a:bodyPr/>
        <a:lstStyle/>
        <a:p>
          <a:r>
            <a:rPr lang="es-CO" sz="600" dirty="0">
              <a:solidFill>
                <a:schemeClr val="tx1"/>
              </a:solidFill>
            </a:rPr>
            <a:t>Calificación Gasto Público</a:t>
          </a:r>
        </a:p>
      </dgm:t>
    </dgm:pt>
    <dgm:pt modelId="{2B3576BB-D6CF-44D3-A725-E1A4AFA42EBD}" type="parTrans" cxnId="{815CEAB0-8E85-4CAF-90B2-D3CCA7FB2957}">
      <dgm:prSet/>
      <dgm:spPr/>
      <dgm:t>
        <a:bodyPr/>
        <a:lstStyle/>
        <a:p>
          <a:endParaRPr lang="es-CO"/>
        </a:p>
      </dgm:t>
    </dgm:pt>
    <dgm:pt modelId="{D5F39123-5CA3-49B7-9ECB-107D33DA5F07}" type="sibTrans" cxnId="{815CEAB0-8E85-4CAF-90B2-D3CCA7FB2957}">
      <dgm:prSet/>
      <dgm:spPr/>
      <dgm:t>
        <a:bodyPr/>
        <a:lstStyle/>
        <a:p>
          <a:endParaRPr lang="es-CO"/>
        </a:p>
      </dgm:t>
    </dgm:pt>
    <dgm:pt modelId="{C06256BA-94E5-4927-A690-B8E80B7DFA5A}">
      <dgm:prSet custT="1"/>
      <dgm:spPr>
        <a:solidFill>
          <a:srgbClr val="E7F6FF"/>
        </a:solidFill>
        <a:ln>
          <a:solidFill>
            <a:srgbClr val="6699FF"/>
          </a:solidFill>
        </a:ln>
        <a:effectLst>
          <a:innerShdw blurRad="63500" dist="50800" dir="2700000">
            <a:prstClr val="black">
              <a:alpha val="50000"/>
            </a:prstClr>
          </a:innerShdw>
        </a:effectLst>
      </dgm:spPr>
      <dgm:t>
        <a:bodyPr/>
        <a:lstStyle/>
        <a:p>
          <a:pPr marL="0" marR="0" lvl="0" indent="0" defTabSz="914400" eaLnBrk="1" fontAlgn="auto" latinLnBrk="0" hangingPunct="1">
            <a:lnSpc>
              <a:spcPct val="100000"/>
            </a:lnSpc>
            <a:spcBef>
              <a:spcPts val="0"/>
            </a:spcBef>
            <a:spcAft>
              <a:spcPts val="0"/>
            </a:spcAft>
            <a:buClrTx/>
            <a:buSzTx/>
            <a:buFontTx/>
            <a:buNone/>
            <a:tabLst/>
            <a:defRPr/>
          </a:pPr>
          <a:r>
            <a:rPr lang="es-CO" sz="600" dirty="0">
              <a:solidFill>
                <a:schemeClr val="tx1"/>
              </a:solidFill>
            </a:rPr>
            <a:t>Concepto Gestión gasto Público</a:t>
          </a:r>
        </a:p>
        <a:p>
          <a:pPr lvl="0" defTabSz="266700">
            <a:lnSpc>
              <a:spcPct val="90000"/>
            </a:lnSpc>
            <a:spcBef>
              <a:spcPct val="0"/>
            </a:spcBef>
            <a:spcAft>
              <a:spcPct val="35000"/>
            </a:spcAft>
          </a:pPr>
          <a:endParaRPr lang="es-CO" sz="600" dirty="0">
            <a:solidFill>
              <a:schemeClr val="tx1"/>
            </a:solidFill>
          </a:endParaRPr>
        </a:p>
      </dgm:t>
    </dgm:pt>
    <dgm:pt modelId="{9DE18052-269C-41D7-9595-8DBDAFE18136}" type="parTrans" cxnId="{0450F2BE-DEFA-4292-93D7-9FFE81AD963E}">
      <dgm:prSet/>
      <dgm:spPr/>
      <dgm:t>
        <a:bodyPr/>
        <a:lstStyle/>
        <a:p>
          <a:endParaRPr lang="es-CO"/>
        </a:p>
      </dgm:t>
    </dgm:pt>
    <dgm:pt modelId="{8F1F4DA3-1AAF-4E27-AE7F-E2F54C5DA0E0}" type="sibTrans" cxnId="{0450F2BE-DEFA-4292-93D7-9FFE81AD963E}">
      <dgm:prSet/>
      <dgm:spPr/>
      <dgm:t>
        <a:bodyPr/>
        <a:lstStyle/>
        <a:p>
          <a:endParaRPr lang="es-CO"/>
        </a:p>
      </dgm:t>
    </dgm:pt>
    <dgm:pt modelId="{7BD29DD6-1D8A-48A0-95C9-105C6E3D95EC}" type="pres">
      <dgm:prSet presAssocID="{B6661FB1-3BBF-47B3-BA1C-75C78D9C8ED7}" presName="Name0" presStyleCnt="0">
        <dgm:presLayoutVars>
          <dgm:chPref val="1"/>
          <dgm:dir/>
          <dgm:animOne val="branch"/>
          <dgm:animLvl val="lvl"/>
          <dgm:resizeHandles val="exact"/>
        </dgm:presLayoutVars>
      </dgm:prSet>
      <dgm:spPr/>
      <dgm:t>
        <a:bodyPr/>
        <a:lstStyle/>
        <a:p>
          <a:endParaRPr lang="es-CO"/>
        </a:p>
      </dgm:t>
    </dgm:pt>
    <dgm:pt modelId="{0208C1DB-26F6-4598-9038-0A03AC74246F}" type="pres">
      <dgm:prSet presAssocID="{B2B721BB-BD94-4FFB-A872-D532396FFA10}" presName="root1" presStyleCnt="0"/>
      <dgm:spPr/>
    </dgm:pt>
    <dgm:pt modelId="{18FDD30B-32A1-4EE2-93ED-E8B216F00F29}" type="pres">
      <dgm:prSet presAssocID="{B2B721BB-BD94-4FFB-A872-D532396FFA10}" presName="LevelOneTextNode" presStyleLbl="node0" presStyleIdx="0" presStyleCnt="1" custScaleX="103879" custLinFactNeighborX="1499" custLinFactNeighborY="-7057">
        <dgm:presLayoutVars>
          <dgm:chPref val="3"/>
        </dgm:presLayoutVars>
      </dgm:prSet>
      <dgm:spPr>
        <a:prstGeom prst="roundRect">
          <a:avLst/>
        </a:prstGeom>
      </dgm:spPr>
      <dgm:t>
        <a:bodyPr/>
        <a:lstStyle/>
        <a:p>
          <a:endParaRPr lang="es-CO"/>
        </a:p>
      </dgm:t>
    </dgm:pt>
    <dgm:pt modelId="{2159FE9D-99BE-464B-8EE5-7C5151EE19DF}" type="pres">
      <dgm:prSet presAssocID="{B2B721BB-BD94-4FFB-A872-D532396FFA10}" presName="level2hierChild" presStyleCnt="0"/>
      <dgm:spPr/>
    </dgm:pt>
    <dgm:pt modelId="{5D63BE29-8EDF-4D1A-A3A6-E092B507DE9E}" type="pres">
      <dgm:prSet presAssocID="{CE10455E-C46C-43B6-9DD4-DFA5F645018E}" presName="conn2-1" presStyleLbl="parChTrans1D2" presStyleIdx="0" presStyleCnt="7"/>
      <dgm:spPr/>
      <dgm:t>
        <a:bodyPr/>
        <a:lstStyle/>
        <a:p>
          <a:endParaRPr lang="es-CO"/>
        </a:p>
      </dgm:t>
    </dgm:pt>
    <dgm:pt modelId="{1317DCFF-9DA9-45B3-A84B-97BB6278B608}" type="pres">
      <dgm:prSet presAssocID="{CE10455E-C46C-43B6-9DD4-DFA5F645018E}" presName="connTx" presStyleLbl="parChTrans1D2" presStyleIdx="0" presStyleCnt="7"/>
      <dgm:spPr/>
      <dgm:t>
        <a:bodyPr/>
        <a:lstStyle/>
        <a:p>
          <a:endParaRPr lang="es-CO"/>
        </a:p>
      </dgm:t>
    </dgm:pt>
    <dgm:pt modelId="{1FDD51F5-C61F-4F91-910A-5BF3D5964609}" type="pres">
      <dgm:prSet presAssocID="{666A54DD-D564-4D0C-A33F-D8818351A0F4}" presName="root2" presStyleCnt="0"/>
      <dgm:spPr/>
    </dgm:pt>
    <dgm:pt modelId="{D73F5EDD-D083-4752-BA0E-24648089B233}" type="pres">
      <dgm:prSet presAssocID="{666A54DD-D564-4D0C-A33F-D8818351A0F4}" presName="LevelTwoTextNode" presStyleLbl="node2" presStyleIdx="0" presStyleCnt="7">
        <dgm:presLayoutVars>
          <dgm:chPref val="3"/>
        </dgm:presLayoutVars>
      </dgm:prSet>
      <dgm:spPr>
        <a:prstGeom prst="roundRect">
          <a:avLst/>
        </a:prstGeom>
      </dgm:spPr>
      <dgm:t>
        <a:bodyPr/>
        <a:lstStyle/>
        <a:p>
          <a:endParaRPr lang="es-CO"/>
        </a:p>
      </dgm:t>
    </dgm:pt>
    <dgm:pt modelId="{1837847D-A798-4656-BA75-213FE1C83F2A}" type="pres">
      <dgm:prSet presAssocID="{666A54DD-D564-4D0C-A33F-D8818351A0F4}" presName="level3hierChild" presStyleCnt="0"/>
      <dgm:spPr/>
    </dgm:pt>
    <dgm:pt modelId="{F626BE07-A08E-4E7E-B73D-8E60313A4D36}" type="pres">
      <dgm:prSet presAssocID="{E3646735-41B8-4C69-8DD5-97DE3C65385B}" presName="conn2-1" presStyleLbl="parChTrans1D3" presStyleIdx="0" presStyleCnt="7"/>
      <dgm:spPr/>
      <dgm:t>
        <a:bodyPr/>
        <a:lstStyle/>
        <a:p>
          <a:endParaRPr lang="es-CO"/>
        </a:p>
      </dgm:t>
    </dgm:pt>
    <dgm:pt modelId="{2808C46F-D97C-484E-BE91-F06E32270F1C}" type="pres">
      <dgm:prSet presAssocID="{E3646735-41B8-4C69-8DD5-97DE3C65385B}" presName="connTx" presStyleLbl="parChTrans1D3" presStyleIdx="0" presStyleCnt="7"/>
      <dgm:spPr/>
      <dgm:t>
        <a:bodyPr/>
        <a:lstStyle/>
        <a:p>
          <a:endParaRPr lang="es-CO"/>
        </a:p>
      </dgm:t>
    </dgm:pt>
    <dgm:pt modelId="{534D84A3-0C74-4DCF-AAAC-F7AA4925C238}" type="pres">
      <dgm:prSet presAssocID="{F65BD046-DD22-4C96-8754-4C6D83C4319A}" presName="root2" presStyleCnt="0"/>
      <dgm:spPr/>
    </dgm:pt>
    <dgm:pt modelId="{AD0E3AC4-FDCB-49CD-8007-8E7D82919B3E}" type="pres">
      <dgm:prSet presAssocID="{F65BD046-DD22-4C96-8754-4C6D83C4319A}" presName="LevelTwoTextNode" presStyleLbl="node3" presStyleIdx="0" presStyleCnt="7">
        <dgm:presLayoutVars>
          <dgm:chPref val="3"/>
        </dgm:presLayoutVars>
      </dgm:prSet>
      <dgm:spPr>
        <a:prstGeom prst="flowChartAlternateProcess">
          <a:avLst/>
        </a:prstGeom>
      </dgm:spPr>
      <dgm:t>
        <a:bodyPr/>
        <a:lstStyle/>
        <a:p>
          <a:endParaRPr lang="es-CO"/>
        </a:p>
      </dgm:t>
    </dgm:pt>
    <dgm:pt modelId="{9096F65F-FC30-4068-947A-48BC12F2F08E}" type="pres">
      <dgm:prSet presAssocID="{F65BD046-DD22-4C96-8754-4C6D83C4319A}" presName="level3hierChild" presStyleCnt="0"/>
      <dgm:spPr/>
    </dgm:pt>
    <dgm:pt modelId="{433ABCA0-5F25-4FDA-B512-3CF2576D83E8}" type="pres">
      <dgm:prSet presAssocID="{B6F1DD5F-587B-4AB5-9E36-215DAC0ED9B5}" presName="conn2-1" presStyleLbl="parChTrans1D2" presStyleIdx="1" presStyleCnt="7"/>
      <dgm:spPr/>
      <dgm:t>
        <a:bodyPr/>
        <a:lstStyle/>
        <a:p>
          <a:endParaRPr lang="es-CO"/>
        </a:p>
      </dgm:t>
    </dgm:pt>
    <dgm:pt modelId="{99F64E49-869F-42F8-948C-687C041A3B9B}" type="pres">
      <dgm:prSet presAssocID="{B6F1DD5F-587B-4AB5-9E36-215DAC0ED9B5}" presName="connTx" presStyleLbl="parChTrans1D2" presStyleIdx="1" presStyleCnt="7"/>
      <dgm:spPr/>
      <dgm:t>
        <a:bodyPr/>
        <a:lstStyle/>
        <a:p>
          <a:endParaRPr lang="es-CO"/>
        </a:p>
      </dgm:t>
    </dgm:pt>
    <dgm:pt modelId="{7BB6A342-9F20-42FE-81BD-A836B2566EB6}" type="pres">
      <dgm:prSet presAssocID="{C3B4DDAA-B214-45C3-8B4F-6A22B99E1687}" presName="root2" presStyleCnt="0"/>
      <dgm:spPr/>
    </dgm:pt>
    <dgm:pt modelId="{C23AE6E5-73B3-4C68-98CF-F887F76D3F04}" type="pres">
      <dgm:prSet presAssocID="{C3B4DDAA-B214-45C3-8B4F-6A22B99E1687}" presName="LevelTwoTextNode" presStyleLbl="node2" presStyleIdx="1" presStyleCnt="7">
        <dgm:presLayoutVars>
          <dgm:chPref val="3"/>
        </dgm:presLayoutVars>
      </dgm:prSet>
      <dgm:spPr>
        <a:prstGeom prst="roundRect">
          <a:avLst/>
        </a:prstGeom>
      </dgm:spPr>
      <dgm:t>
        <a:bodyPr/>
        <a:lstStyle/>
        <a:p>
          <a:endParaRPr lang="es-CO"/>
        </a:p>
      </dgm:t>
    </dgm:pt>
    <dgm:pt modelId="{431D2F4A-81B3-4C00-A56C-3EA080DD62A1}" type="pres">
      <dgm:prSet presAssocID="{C3B4DDAA-B214-45C3-8B4F-6A22B99E1687}" presName="level3hierChild" presStyleCnt="0"/>
      <dgm:spPr/>
    </dgm:pt>
    <dgm:pt modelId="{76817419-60D0-4AF9-84AE-4957B3AB07A7}" type="pres">
      <dgm:prSet presAssocID="{36AA6A53-8F5E-42E5-BB69-2FADB96C2551}" presName="conn2-1" presStyleLbl="parChTrans1D3" presStyleIdx="1" presStyleCnt="7"/>
      <dgm:spPr/>
      <dgm:t>
        <a:bodyPr/>
        <a:lstStyle/>
        <a:p>
          <a:endParaRPr lang="es-CO"/>
        </a:p>
      </dgm:t>
    </dgm:pt>
    <dgm:pt modelId="{6E1DF7AE-5B2F-41A5-BEB3-6E5BD86D12EB}" type="pres">
      <dgm:prSet presAssocID="{36AA6A53-8F5E-42E5-BB69-2FADB96C2551}" presName="connTx" presStyleLbl="parChTrans1D3" presStyleIdx="1" presStyleCnt="7"/>
      <dgm:spPr/>
      <dgm:t>
        <a:bodyPr/>
        <a:lstStyle/>
        <a:p>
          <a:endParaRPr lang="es-CO"/>
        </a:p>
      </dgm:t>
    </dgm:pt>
    <dgm:pt modelId="{A40F4602-3CF6-4A6A-B6DC-3E4FCA7CBE69}" type="pres">
      <dgm:prSet presAssocID="{C8ACC7FC-A275-4CE8-84B3-877B1D6E6601}" presName="root2" presStyleCnt="0"/>
      <dgm:spPr/>
    </dgm:pt>
    <dgm:pt modelId="{43536C57-16D3-4B62-BFCB-00DEDF294285}" type="pres">
      <dgm:prSet presAssocID="{C8ACC7FC-A275-4CE8-84B3-877B1D6E6601}" presName="LevelTwoTextNode" presStyleLbl="node3" presStyleIdx="1" presStyleCnt="7">
        <dgm:presLayoutVars>
          <dgm:chPref val="3"/>
        </dgm:presLayoutVars>
      </dgm:prSet>
      <dgm:spPr>
        <a:prstGeom prst="flowChartAlternateProcess">
          <a:avLst/>
        </a:prstGeom>
      </dgm:spPr>
      <dgm:t>
        <a:bodyPr/>
        <a:lstStyle/>
        <a:p>
          <a:endParaRPr lang="es-CO"/>
        </a:p>
      </dgm:t>
    </dgm:pt>
    <dgm:pt modelId="{4CC742E7-7610-4444-8767-61A4FD5CE0B1}" type="pres">
      <dgm:prSet presAssocID="{C8ACC7FC-A275-4CE8-84B3-877B1D6E6601}" presName="level3hierChild" presStyleCnt="0"/>
      <dgm:spPr/>
    </dgm:pt>
    <dgm:pt modelId="{4E6757C6-3E72-403B-9699-41B7B7DC06F7}" type="pres">
      <dgm:prSet presAssocID="{00E015A7-888A-4530-BEC7-6F0640BE64BA}" presName="conn2-1" presStyleLbl="parChTrans1D2" presStyleIdx="2" presStyleCnt="7"/>
      <dgm:spPr/>
      <dgm:t>
        <a:bodyPr/>
        <a:lstStyle/>
        <a:p>
          <a:endParaRPr lang="es-CO"/>
        </a:p>
      </dgm:t>
    </dgm:pt>
    <dgm:pt modelId="{9161A32B-72B0-4C1A-BE86-63EF9EA1E8BF}" type="pres">
      <dgm:prSet presAssocID="{00E015A7-888A-4530-BEC7-6F0640BE64BA}" presName="connTx" presStyleLbl="parChTrans1D2" presStyleIdx="2" presStyleCnt="7"/>
      <dgm:spPr/>
      <dgm:t>
        <a:bodyPr/>
        <a:lstStyle/>
        <a:p>
          <a:endParaRPr lang="es-CO"/>
        </a:p>
      </dgm:t>
    </dgm:pt>
    <dgm:pt modelId="{F276E746-9E43-4629-95F7-B20A49E6D9EC}" type="pres">
      <dgm:prSet presAssocID="{F6261685-90AF-497A-A444-A6FEACDCE422}" presName="root2" presStyleCnt="0"/>
      <dgm:spPr/>
    </dgm:pt>
    <dgm:pt modelId="{97B1D91B-D1D6-4A10-87D7-08213E3CECC1}" type="pres">
      <dgm:prSet presAssocID="{F6261685-90AF-497A-A444-A6FEACDCE422}" presName="LevelTwoTextNode" presStyleLbl="node2" presStyleIdx="2" presStyleCnt="7">
        <dgm:presLayoutVars>
          <dgm:chPref val="3"/>
        </dgm:presLayoutVars>
      </dgm:prSet>
      <dgm:spPr>
        <a:prstGeom prst="roundRect">
          <a:avLst/>
        </a:prstGeom>
      </dgm:spPr>
      <dgm:t>
        <a:bodyPr/>
        <a:lstStyle/>
        <a:p>
          <a:endParaRPr lang="es-CO"/>
        </a:p>
      </dgm:t>
    </dgm:pt>
    <dgm:pt modelId="{0C613340-8603-482E-8BE4-6459F8610D10}" type="pres">
      <dgm:prSet presAssocID="{F6261685-90AF-497A-A444-A6FEACDCE422}" presName="level3hierChild" presStyleCnt="0"/>
      <dgm:spPr/>
    </dgm:pt>
    <dgm:pt modelId="{63D6AA09-B1E8-48CF-8BA3-9AE2E7B58047}" type="pres">
      <dgm:prSet presAssocID="{971893DE-11E5-458D-A545-D8A9956110FE}" presName="conn2-1" presStyleLbl="parChTrans1D3" presStyleIdx="2" presStyleCnt="7"/>
      <dgm:spPr/>
      <dgm:t>
        <a:bodyPr/>
        <a:lstStyle/>
        <a:p>
          <a:endParaRPr lang="es-CO"/>
        </a:p>
      </dgm:t>
    </dgm:pt>
    <dgm:pt modelId="{27F1F370-F5D5-4467-8D1F-A44F21874200}" type="pres">
      <dgm:prSet presAssocID="{971893DE-11E5-458D-A545-D8A9956110FE}" presName="connTx" presStyleLbl="parChTrans1D3" presStyleIdx="2" presStyleCnt="7"/>
      <dgm:spPr/>
      <dgm:t>
        <a:bodyPr/>
        <a:lstStyle/>
        <a:p>
          <a:endParaRPr lang="es-CO"/>
        </a:p>
      </dgm:t>
    </dgm:pt>
    <dgm:pt modelId="{C5B40915-A723-4458-9FA7-5172B9A64B9B}" type="pres">
      <dgm:prSet presAssocID="{E31BA842-E7E0-498B-B765-8781D6CBBE81}" presName="root2" presStyleCnt="0"/>
      <dgm:spPr/>
    </dgm:pt>
    <dgm:pt modelId="{9C2BFB3B-504B-458A-BAF3-FFB6F1423295}" type="pres">
      <dgm:prSet presAssocID="{E31BA842-E7E0-498B-B765-8781D6CBBE81}" presName="LevelTwoTextNode" presStyleLbl="node3" presStyleIdx="2" presStyleCnt="7">
        <dgm:presLayoutVars>
          <dgm:chPref val="3"/>
        </dgm:presLayoutVars>
      </dgm:prSet>
      <dgm:spPr>
        <a:prstGeom prst="flowChartAlternateProcess">
          <a:avLst/>
        </a:prstGeom>
      </dgm:spPr>
      <dgm:t>
        <a:bodyPr/>
        <a:lstStyle/>
        <a:p>
          <a:endParaRPr lang="es-CO"/>
        </a:p>
      </dgm:t>
    </dgm:pt>
    <dgm:pt modelId="{FD925EC3-8A19-4551-8A77-464C73ED88B0}" type="pres">
      <dgm:prSet presAssocID="{E31BA842-E7E0-498B-B765-8781D6CBBE81}" presName="level3hierChild" presStyleCnt="0"/>
      <dgm:spPr/>
    </dgm:pt>
    <dgm:pt modelId="{BD271AF9-9385-4647-BAA7-8DCAFA3D6B9C}" type="pres">
      <dgm:prSet presAssocID="{9BBFDF87-D1CC-4987-9C1D-3C47F1E22B64}" presName="conn2-1" presStyleLbl="parChTrans1D2" presStyleIdx="3" presStyleCnt="7"/>
      <dgm:spPr/>
      <dgm:t>
        <a:bodyPr/>
        <a:lstStyle/>
        <a:p>
          <a:endParaRPr lang="es-CO"/>
        </a:p>
      </dgm:t>
    </dgm:pt>
    <dgm:pt modelId="{5B1F2354-F5ED-4F01-B03D-A8F6907D5807}" type="pres">
      <dgm:prSet presAssocID="{9BBFDF87-D1CC-4987-9C1D-3C47F1E22B64}" presName="connTx" presStyleLbl="parChTrans1D2" presStyleIdx="3" presStyleCnt="7"/>
      <dgm:spPr/>
      <dgm:t>
        <a:bodyPr/>
        <a:lstStyle/>
        <a:p>
          <a:endParaRPr lang="es-CO"/>
        </a:p>
      </dgm:t>
    </dgm:pt>
    <dgm:pt modelId="{E795BEC0-74D7-47C8-ACEA-9A86A36A279B}" type="pres">
      <dgm:prSet presAssocID="{E7A2A4B7-08EA-4C95-9F1D-A29E37B93B10}" presName="root2" presStyleCnt="0"/>
      <dgm:spPr/>
    </dgm:pt>
    <dgm:pt modelId="{39DE5B3D-1EBA-4434-AF9B-A541105112C0}" type="pres">
      <dgm:prSet presAssocID="{E7A2A4B7-08EA-4C95-9F1D-A29E37B93B10}" presName="LevelTwoTextNode" presStyleLbl="node2" presStyleIdx="3" presStyleCnt="7">
        <dgm:presLayoutVars>
          <dgm:chPref val="3"/>
        </dgm:presLayoutVars>
      </dgm:prSet>
      <dgm:spPr>
        <a:prstGeom prst="roundRect">
          <a:avLst/>
        </a:prstGeom>
      </dgm:spPr>
      <dgm:t>
        <a:bodyPr/>
        <a:lstStyle/>
        <a:p>
          <a:endParaRPr lang="es-CO"/>
        </a:p>
      </dgm:t>
    </dgm:pt>
    <dgm:pt modelId="{B8110460-19D5-456E-BA66-936B5B6BC4C5}" type="pres">
      <dgm:prSet presAssocID="{E7A2A4B7-08EA-4C95-9F1D-A29E37B93B10}" presName="level3hierChild" presStyleCnt="0"/>
      <dgm:spPr/>
    </dgm:pt>
    <dgm:pt modelId="{DFA4D33A-83A0-4916-A9F9-DE9CBDD8ABBE}" type="pres">
      <dgm:prSet presAssocID="{6D3CAF3B-1308-4205-A035-A57A85FFFC6A}" presName="conn2-1" presStyleLbl="parChTrans1D3" presStyleIdx="3" presStyleCnt="7"/>
      <dgm:spPr/>
      <dgm:t>
        <a:bodyPr/>
        <a:lstStyle/>
        <a:p>
          <a:endParaRPr lang="es-CO"/>
        </a:p>
      </dgm:t>
    </dgm:pt>
    <dgm:pt modelId="{8262849B-EE60-4C7C-AA6C-467989918161}" type="pres">
      <dgm:prSet presAssocID="{6D3CAF3B-1308-4205-A035-A57A85FFFC6A}" presName="connTx" presStyleLbl="parChTrans1D3" presStyleIdx="3" presStyleCnt="7"/>
      <dgm:spPr/>
      <dgm:t>
        <a:bodyPr/>
        <a:lstStyle/>
        <a:p>
          <a:endParaRPr lang="es-CO"/>
        </a:p>
      </dgm:t>
    </dgm:pt>
    <dgm:pt modelId="{E4097B17-158B-484B-9DA4-6609772644A6}" type="pres">
      <dgm:prSet presAssocID="{D13CBDAD-3BB2-4205-8DB7-984C5A25075A}" presName="root2" presStyleCnt="0"/>
      <dgm:spPr/>
    </dgm:pt>
    <dgm:pt modelId="{A78C43A0-EFDF-4D41-960B-AACE75211A58}" type="pres">
      <dgm:prSet presAssocID="{D13CBDAD-3BB2-4205-8DB7-984C5A25075A}" presName="LevelTwoTextNode" presStyleLbl="node3" presStyleIdx="3" presStyleCnt="7">
        <dgm:presLayoutVars>
          <dgm:chPref val="3"/>
        </dgm:presLayoutVars>
      </dgm:prSet>
      <dgm:spPr>
        <a:prstGeom prst="flowChartAlternateProcess">
          <a:avLst/>
        </a:prstGeom>
      </dgm:spPr>
      <dgm:t>
        <a:bodyPr/>
        <a:lstStyle/>
        <a:p>
          <a:endParaRPr lang="es-CO"/>
        </a:p>
      </dgm:t>
    </dgm:pt>
    <dgm:pt modelId="{6A02BCB4-5A9E-49C4-BF89-1AA331BCF48C}" type="pres">
      <dgm:prSet presAssocID="{D13CBDAD-3BB2-4205-8DB7-984C5A25075A}" presName="level3hierChild" presStyleCnt="0"/>
      <dgm:spPr/>
    </dgm:pt>
    <dgm:pt modelId="{00FD14A3-7C8D-4EFD-A64E-213FF836DE5D}" type="pres">
      <dgm:prSet presAssocID="{2B3576BB-D6CF-44D3-A725-E1A4AFA42EBD}" presName="conn2-1" presStyleLbl="parChTrans1D2" presStyleIdx="4" presStyleCnt="7"/>
      <dgm:spPr/>
      <dgm:t>
        <a:bodyPr/>
        <a:lstStyle/>
        <a:p>
          <a:endParaRPr lang="es-CO"/>
        </a:p>
      </dgm:t>
    </dgm:pt>
    <dgm:pt modelId="{580EB221-777E-4013-95E1-EF97C4AB0B67}" type="pres">
      <dgm:prSet presAssocID="{2B3576BB-D6CF-44D3-A725-E1A4AFA42EBD}" presName="connTx" presStyleLbl="parChTrans1D2" presStyleIdx="4" presStyleCnt="7"/>
      <dgm:spPr/>
      <dgm:t>
        <a:bodyPr/>
        <a:lstStyle/>
        <a:p>
          <a:endParaRPr lang="es-CO"/>
        </a:p>
      </dgm:t>
    </dgm:pt>
    <dgm:pt modelId="{3C8B3A6B-332F-448B-91AE-096E763C2D27}" type="pres">
      <dgm:prSet presAssocID="{6766037A-B95D-44D8-80AE-B4FB94368885}" presName="root2" presStyleCnt="0"/>
      <dgm:spPr/>
    </dgm:pt>
    <dgm:pt modelId="{E95A1CB1-711B-473A-9AA2-3C7A3CDF0176}" type="pres">
      <dgm:prSet presAssocID="{6766037A-B95D-44D8-80AE-B4FB94368885}" presName="LevelTwoTextNode" presStyleLbl="node2" presStyleIdx="4" presStyleCnt="7">
        <dgm:presLayoutVars>
          <dgm:chPref val="3"/>
        </dgm:presLayoutVars>
      </dgm:prSet>
      <dgm:spPr>
        <a:prstGeom prst="roundRect">
          <a:avLst/>
        </a:prstGeom>
      </dgm:spPr>
      <dgm:t>
        <a:bodyPr/>
        <a:lstStyle/>
        <a:p>
          <a:endParaRPr lang="es-CO"/>
        </a:p>
      </dgm:t>
    </dgm:pt>
    <dgm:pt modelId="{66343531-9AED-4955-8D25-27C9A3FAE71C}" type="pres">
      <dgm:prSet presAssocID="{6766037A-B95D-44D8-80AE-B4FB94368885}" presName="level3hierChild" presStyleCnt="0"/>
      <dgm:spPr/>
    </dgm:pt>
    <dgm:pt modelId="{195DD344-E8D5-4664-8DDE-256B09F2D594}" type="pres">
      <dgm:prSet presAssocID="{9DE18052-269C-41D7-9595-8DBDAFE18136}" presName="conn2-1" presStyleLbl="parChTrans1D3" presStyleIdx="4" presStyleCnt="7"/>
      <dgm:spPr/>
      <dgm:t>
        <a:bodyPr/>
        <a:lstStyle/>
        <a:p>
          <a:endParaRPr lang="es-CO"/>
        </a:p>
      </dgm:t>
    </dgm:pt>
    <dgm:pt modelId="{900DC17D-2564-48FC-8768-F15C6DF0F2E5}" type="pres">
      <dgm:prSet presAssocID="{9DE18052-269C-41D7-9595-8DBDAFE18136}" presName="connTx" presStyleLbl="parChTrans1D3" presStyleIdx="4" presStyleCnt="7"/>
      <dgm:spPr/>
      <dgm:t>
        <a:bodyPr/>
        <a:lstStyle/>
        <a:p>
          <a:endParaRPr lang="es-CO"/>
        </a:p>
      </dgm:t>
    </dgm:pt>
    <dgm:pt modelId="{AD0DC965-FFC4-429A-BD4E-F149640A01D4}" type="pres">
      <dgm:prSet presAssocID="{C06256BA-94E5-4927-A690-B8E80B7DFA5A}" presName="root2" presStyleCnt="0"/>
      <dgm:spPr/>
    </dgm:pt>
    <dgm:pt modelId="{D12934D3-0880-4C48-B2A2-174C293C9F41}" type="pres">
      <dgm:prSet presAssocID="{C06256BA-94E5-4927-A690-B8E80B7DFA5A}" presName="LevelTwoTextNode" presStyleLbl="node3" presStyleIdx="4" presStyleCnt="7">
        <dgm:presLayoutVars>
          <dgm:chPref val="3"/>
        </dgm:presLayoutVars>
      </dgm:prSet>
      <dgm:spPr>
        <a:prstGeom prst="flowChartAlternateProcess">
          <a:avLst/>
        </a:prstGeom>
      </dgm:spPr>
      <dgm:t>
        <a:bodyPr/>
        <a:lstStyle/>
        <a:p>
          <a:endParaRPr lang="es-CO"/>
        </a:p>
      </dgm:t>
    </dgm:pt>
    <dgm:pt modelId="{0F385B8E-DA4A-4B29-B104-922AF1C902CC}" type="pres">
      <dgm:prSet presAssocID="{C06256BA-94E5-4927-A690-B8E80B7DFA5A}" presName="level3hierChild" presStyleCnt="0"/>
      <dgm:spPr/>
    </dgm:pt>
    <dgm:pt modelId="{DDA2D366-8593-4525-9B3B-E845BF3D7550}" type="pres">
      <dgm:prSet presAssocID="{55B7CE09-E9FA-4A73-898F-69A52DF0AE23}" presName="conn2-1" presStyleLbl="parChTrans1D2" presStyleIdx="5" presStyleCnt="7"/>
      <dgm:spPr/>
      <dgm:t>
        <a:bodyPr/>
        <a:lstStyle/>
        <a:p>
          <a:endParaRPr lang="es-CO"/>
        </a:p>
      </dgm:t>
    </dgm:pt>
    <dgm:pt modelId="{3AE9FC18-BA50-42E0-B3C1-07148C87C722}" type="pres">
      <dgm:prSet presAssocID="{55B7CE09-E9FA-4A73-898F-69A52DF0AE23}" presName="connTx" presStyleLbl="parChTrans1D2" presStyleIdx="5" presStyleCnt="7"/>
      <dgm:spPr/>
      <dgm:t>
        <a:bodyPr/>
        <a:lstStyle/>
        <a:p>
          <a:endParaRPr lang="es-CO"/>
        </a:p>
      </dgm:t>
    </dgm:pt>
    <dgm:pt modelId="{6C8E314D-A7E7-40BF-9885-1F1D4E43CBDB}" type="pres">
      <dgm:prSet presAssocID="{BCB02486-B0E2-41E9-909D-F7ED33F8D5EB}" presName="root2" presStyleCnt="0"/>
      <dgm:spPr/>
    </dgm:pt>
    <dgm:pt modelId="{CCCC0423-8B71-4EB5-9B9F-3455935D7DD4}" type="pres">
      <dgm:prSet presAssocID="{BCB02486-B0E2-41E9-909D-F7ED33F8D5EB}" presName="LevelTwoTextNode" presStyleLbl="node2" presStyleIdx="5" presStyleCnt="7">
        <dgm:presLayoutVars>
          <dgm:chPref val="3"/>
        </dgm:presLayoutVars>
      </dgm:prSet>
      <dgm:spPr>
        <a:prstGeom prst="roundRect">
          <a:avLst/>
        </a:prstGeom>
      </dgm:spPr>
      <dgm:t>
        <a:bodyPr/>
        <a:lstStyle/>
        <a:p>
          <a:endParaRPr lang="es-CO"/>
        </a:p>
      </dgm:t>
    </dgm:pt>
    <dgm:pt modelId="{F7C8DA68-9A65-425B-84C2-F828E4D1FCB9}" type="pres">
      <dgm:prSet presAssocID="{BCB02486-B0E2-41E9-909D-F7ED33F8D5EB}" presName="level3hierChild" presStyleCnt="0"/>
      <dgm:spPr/>
    </dgm:pt>
    <dgm:pt modelId="{2B7F88CB-23EB-46DA-A09C-515A811A396C}" type="pres">
      <dgm:prSet presAssocID="{99AD81FA-5FF0-403C-BCD3-480966459F29}" presName="conn2-1" presStyleLbl="parChTrans1D3" presStyleIdx="5" presStyleCnt="7"/>
      <dgm:spPr/>
      <dgm:t>
        <a:bodyPr/>
        <a:lstStyle/>
        <a:p>
          <a:endParaRPr lang="es-CO"/>
        </a:p>
      </dgm:t>
    </dgm:pt>
    <dgm:pt modelId="{C97AE2B3-1629-4A9F-BC5A-46A5D42C31FC}" type="pres">
      <dgm:prSet presAssocID="{99AD81FA-5FF0-403C-BCD3-480966459F29}" presName="connTx" presStyleLbl="parChTrans1D3" presStyleIdx="5" presStyleCnt="7"/>
      <dgm:spPr/>
      <dgm:t>
        <a:bodyPr/>
        <a:lstStyle/>
        <a:p>
          <a:endParaRPr lang="es-CO"/>
        </a:p>
      </dgm:t>
    </dgm:pt>
    <dgm:pt modelId="{6E6C1B96-D325-4068-8915-79002A5DDC58}" type="pres">
      <dgm:prSet presAssocID="{23778509-15B5-4F2B-A3CC-B40868EB22BE}" presName="root2" presStyleCnt="0"/>
      <dgm:spPr/>
    </dgm:pt>
    <dgm:pt modelId="{FF766DE9-2E3A-40EE-B553-2FC9C7401ED4}" type="pres">
      <dgm:prSet presAssocID="{23778509-15B5-4F2B-A3CC-B40868EB22BE}" presName="LevelTwoTextNode" presStyleLbl="node3" presStyleIdx="5" presStyleCnt="7">
        <dgm:presLayoutVars>
          <dgm:chPref val="3"/>
        </dgm:presLayoutVars>
      </dgm:prSet>
      <dgm:spPr>
        <a:prstGeom prst="flowChartAlternateProcess">
          <a:avLst/>
        </a:prstGeom>
      </dgm:spPr>
      <dgm:t>
        <a:bodyPr/>
        <a:lstStyle/>
        <a:p>
          <a:endParaRPr lang="es-CO"/>
        </a:p>
      </dgm:t>
    </dgm:pt>
    <dgm:pt modelId="{961B7B50-A454-4037-AB0D-C457F7102782}" type="pres">
      <dgm:prSet presAssocID="{23778509-15B5-4F2B-A3CC-B40868EB22BE}" presName="level3hierChild" presStyleCnt="0"/>
      <dgm:spPr/>
    </dgm:pt>
    <dgm:pt modelId="{AAE4DA0F-1761-4062-8D91-253240B3CCD8}" type="pres">
      <dgm:prSet presAssocID="{07834159-509B-4721-BD2D-D41C2AEAB6E2}" presName="conn2-1" presStyleLbl="parChTrans1D2" presStyleIdx="6" presStyleCnt="7"/>
      <dgm:spPr/>
      <dgm:t>
        <a:bodyPr/>
        <a:lstStyle/>
        <a:p>
          <a:endParaRPr lang="es-CO"/>
        </a:p>
      </dgm:t>
    </dgm:pt>
    <dgm:pt modelId="{E174F8D9-6AD4-497F-8C8C-C13206F7D30B}" type="pres">
      <dgm:prSet presAssocID="{07834159-509B-4721-BD2D-D41C2AEAB6E2}" presName="connTx" presStyleLbl="parChTrans1D2" presStyleIdx="6" presStyleCnt="7"/>
      <dgm:spPr/>
      <dgm:t>
        <a:bodyPr/>
        <a:lstStyle/>
        <a:p>
          <a:endParaRPr lang="es-CO"/>
        </a:p>
      </dgm:t>
    </dgm:pt>
    <dgm:pt modelId="{2FD41D4D-6BCA-4407-982D-808287659FAF}" type="pres">
      <dgm:prSet presAssocID="{38F8EBC2-0934-425E-8BC6-C40485205156}" presName="root2" presStyleCnt="0"/>
      <dgm:spPr/>
    </dgm:pt>
    <dgm:pt modelId="{4327125D-D804-4622-88A9-EF3E156C6D64}" type="pres">
      <dgm:prSet presAssocID="{38F8EBC2-0934-425E-8BC6-C40485205156}" presName="LevelTwoTextNode" presStyleLbl="node2" presStyleIdx="6" presStyleCnt="7">
        <dgm:presLayoutVars>
          <dgm:chPref val="3"/>
        </dgm:presLayoutVars>
      </dgm:prSet>
      <dgm:spPr>
        <a:prstGeom prst="roundRect">
          <a:avLst/>
        </a:prstGeom>
      </dgm:spPr>
      <dgm:t>
        <a:bodyPr/>
        <a:lstStyle/>
        <a:p>
          <a:endParaRPr lang="es-CO"/>
        </a:p>
      </dgm:t>
    </dgm:pt>
    <dgm:pt modelId="{282C4C0C-3D94-483F-BBC3-7B381705A40D}" type="pres">
      <dgm:prSet presAssocID="{38F8EBC2-0934-425E-8BC6-C40485205156}" presName="level3hierChild" presStyleCnt="0"/>
      <dgm:spPr/>
    </dgm:pt>
    <dgm:pt modelId="{C3CA12C8-72B9-4525-8AD0-F443AB0BE747}" type="pres">
      <dgm:prSet presAssocID="{69348FDA-F8E0-4B85-8A3C-2ACFB5F4F757}" presName="conn2-1" presStyleLbl="parChTrans1D3" presStyleIdx="6" presStyleCnt="7"/>
      <dgm:spPr/>
      <dgm:t>
        <a:bodyPr/>
        <a:lstStyle/>
        <a:p>
          <a:endParaRPr lang="es-CO"/>
        </a:p>
      </dgm:t>
    </dgm:pt>
    <dgm:pt modelId="{A4152EF1-AE84-45CE-823B-506D231CA84D}" type="pres">
      <dgm:prSet presAssocID="{69348FDA-F8E0-4B85-8A3C-2ACFB5F4F757}" presName="connTx" presStyleLbl="parChTrans1D3" presStyleIdx="6" presStyleCnt="7"/>
      <dgm:spPr/>
      <dgm:t>
        <a:bodyPr/>
        <a:lstStyle/>
        <a:p>
          <a:endParaRPr lang="es-CO"/>
        </a:p>
      </dgm:t>
    </dgm:pt>
    <dgm:pt modelId="{F37F3BB1-C34C-495F-892F-1AE5D8C6F102}" type="pres">
      <dgm:prSet presAssocID="{68058F8E-71F3-4330-A6E7-CD6A7846F008}" presName="root2" presStyleCnt="0"/>
      <dgm:spPr/>
    </dgm:pt>
    <dgm:pt modelId="{6C289FA6-5368-4CE1-9F31-1FA2652B6F0C}" type="pres">
      <dgm:prSet presAssocID="{68058F8E-71F3-4330-A6E7-CD6A7846F008}" presName="LevelTwoTextNode" presStyleLbl="node3" presStyleIdx="6" presStyleCnt="7">
        <dgm:presLayoutVars>
          <dgm:chPref val="3"/>
        </dgm:presLayoutVars>
      </dgm:prSet>
      <dgm:spPr>
        <a:prstGeom prst="flowChartAlternateProcess">
          <a:avLst/>
        </a:prstGeom>
      </dgm:spPr>
      <dgm:t>
        <a:bodyPr/>
        <a:lstStyle/>
        <a:p>
          <a:endParaRPr lang="es-CO"/>
        </a:p>
      </dgm:t>
    </dgm:pt>
    <dgm:pt modelId="{F135F9AA-6C56-49E9-99FA-F97A73442CF5}" type="pres">
      <dgm:prSet presAssocID="{68058F8E-71F3-4330-A6E7-CD6A7846F008}" presName="level3hierChild" presStyleCnt="0"/>
      <dgm:spPr/>
    </dgm:pt>
  </dgm:ptLst>
  <dgm:cxnLst>
    <dgm:cxn modelId="{E6085807-CB4C-427B-80CF-7478D4E45AC7}" type="presOf" srcId="{C3B4DDAA-B214-45C3-8B4F-6A22B99E1687}" destId="{C23AE6E5-73B3-4C68-98CF-F887F76D3F04}" srcOrd="0" destOrd="0" presId="urn:microsoft.com/office/officeart/2008/layout/HorizontalMultiLevelHierarchy"/>
    <dgm:cxn modelId="{A0C2020E-6F7C-449E-B0C2-4541B6D95938}" type="presOf" srcId="{55B7CE09-E9FA-4A73-898F-69A52DF0AE23}" destId="{3AE9FC18-BA50-42E0-B3C1-07148C87C722}" srcOrd="1" destOrd="0" presId="urn:microsoft.com/office/officeart/2008/layout/HorizontalMultiLevelHierarchy"/>
    <dgm:cxn modelId="{9A7818D7-655A-4E31-A1DB-8AA01094E777}" srcId="{B2B721BB-BD94-4FFB-A872-D532396FFA10}" destId="{F6261685-90AF-497A-A444-A6FEACDCE422}" srcOrd="2" destOrd="0" parTransId="{00E015A7-888A-4530-BEC7-6F0640BE64BA}" sibTransId="{B7074FC1-A430-4F23-8C2E-19EF4260C9A9}"/>
    <dgm:cxn modelId="{22DEBB7A-3B01-4A8E-8E0B-F2085EC4AB15}" type="presOf" srcId="{6D3CAF3B-1308-4205-A035-A57A85FFFC6A}" destId="{8262849B-EE60-4C7C-AA6C-467989918161}" srcOrd="1" destOrd="0" presId="urn:microsoft.com/office/officeart/2008/layout/HorizontalMultiLevelHierarchy"/>
    <dgm:cxn modelId="{CCB4109D-2B6C-4F87-BAE5-7C0FFA0502BF}" type="presOf" srcId="{D13CBDAD-3BB2-4205-8DB7-984C5A25075A}" destId="{A78C43A0-EFDF-4D41-960B-AACE75211A58}" srcOrd="0" destOrd="0" presId="urn:microsoft.com/office/officeart/2008/layout/HorizontalMultiLevelHierarchy"/>
    <dgm:cxn modelId="{DC6DDEF4-5079-4BF4-8D30-07214EB59AB5}" srcId="{38F8EBC2-0934-425E-8BC6-C40485205156}" destId="{68058F8E-71F3-4330-A6E7-CD6A7846F008}" srcOrd="0" destOrd="0" parTransId="{69348FDA-F8E0-4B85-8A3C-2ACFB5F4F757}" sibTransId="{2A5914E3-6DFE-4002-9060-C9301F0DD7B2}"/>
    <dgm:cxn modelId="{60005814-4AB9-4607-A705-37083D449DF0}" type="presOf" srcId="{9BBFDF87-D1CC-4987-9C1D-3C47F1E22B64}" destId="{5B1F2354-F5ED-4F01-B03D-A8F6907D5807}" srcOrd="1" destOrd="0" presId="urn:microsoft.com/office/officeart/2008/layout/HorizontalMultiLevelHierarchy"/>
    <dgm:cxn modelId="{21C8ABA0-7290-4351-A24B-5EC738579D2A}" type="presOf" srcId="{07834159-509B-4721-BD2D-D41C2AEAB6E2}" destId="{AAE4DA0F-1761-4062-8D91-253240B3CCD8}" srcOrd="0" destOrd="0" presId="urn:microsoft.com/office/officeart/2008/layout/HorizontalMultiLevelHierarchy"/>
    <dgm:cxn modelId="{D489B3AE-A4EF-4D04-84F5-3F832F9EC4E9}" type="presOf" srcId="{9DE18052-269C-41D7-9595-8DBDAFE18136}" destId="{900DC17D-2564-48FC-8768-F15C6DF0F2E5}" srcOrd="1" destOrd="0" presId="urn:microsoft.com/office/officeart/2008/layout/HorizontalMultiLevelHierarchy"/>
    <dgm:cxn modelId="{290E949F-059E-4ACF-8E9C-A32C8EFAEEB5}" srcId="{B6661FB1-3BBF-47B3-BA1C-75C78D9C8ED7}" destId="{B2B721BB-BD94-4FFB-A872-D532396FFA10}" srcOrd="0" destOrd="0" parTransId="{7B1CB33A-C243-41BE-9047-3976283B4629}" sibTransId="{C73B3E4A-C90A-4173-B587-B6A994645308}"/>
    <dgm:cxn modelId="{09B4CCEB-2120-497A-B276-68705B8AAD2E}" srcId="{666A54DD-D564-4D0C-A33F-D8818351A0F4}" destId="{F65BD046-DD22-4C96-8754-4C6D83C4319A}" srcOrd="0" destOrd="0" parTransId="{E3646735-41B8-4C69-8DD5-97DE3C65385B}" sibTransId="{6C45E469-BF23-445C-80DD-58C0CF6A272B}"/>
    <dgm:cxn modelId="{7C00A2D7-6462-46A6-BCC9-E632676FC529}" srcId="{C3B4DDAA-B214-45C3-8B4F-6A22B99E1687}" destId="{C8ACC7FC-A275-4CE8-84B3-877B1D6E6601}" srcOrd="0" destOrd="0" parTransId="{36AA6A53-8F5E-42E5-BB69-2FADB96C2551}" sibTransId="{410DD224-8DC9-422F-812A-7816621C9727}"/>
    <dgm:cxn modelId="{815CEAB0-8E85-4CAF-90B2-D3CCA7FB2957}" srcId="{B2B721BB-BD94-4FFB-A872-D532396FFA10}" destId="{6766037A-B95D-44D8-80AE-B4FB94368885}" srcOrd="4" destOrd="0" parTransId="{2B3576BB-D6CF-44D3-A725-E1A4AFA42EBD}" sibTransId="{D5F39123-5CA3-49B7-9ECB-107D33DA5F07}"/>
    <dgm:cxn modelId="{3EDCFAE2-CB8F-4C9D-9A82-548117CE97B8}" type="presOf" srcId="{68058F8E-71F3-4330-A6E7-CD6A7846F008}" destId="{6C289FA6-5368-4CE1-9F31-1FA2652B6F0C}" srcOrd="0" destOrd="0" presId="urn:microsoft.com/office/officeart/2008/layout/HorizontalMultiLevelHierarchy"/>
    <dgm:cxn modelId="{869CCC7C-793C-4CA6-9BB7-333BA711F888}" type="presOf" srcId="{99AD81FA-5FF0-403C-BCD3-480966459F29}" destId="{C97AE2B3-1629-4A9F-BC5A-46A5D42C31FC}" srcOrd="1" destOrd="0" presId="urn:microsoft.com/office/officeart/2008/layout/HorizontalMultiLevelHierarchy"/>
    <dgm:cxn modelId="{BC30058A-D995-4B77-8026-CC78CD592A12}" type="presOf" srcId="{B6F1DD5F-587B-4AB5-9E36-215DAC0ED9B5}" destId="{433ABCA0-5F25-4FDA-B512-3CF2576D83E8}" srcOrd="0" destOrd="0" presId="urn:microsoft.com/office/officeart/2008/layout/HorizontalMultiLevelHierarchy"/>
    <dgm:cxn modelId="{019387FF-695A-43A2-B3E6-B6B28CA27F25}" type="presOf" srcId="{2B3576BB-D6CF-44D3-A725-E1A4AFA42EBD}" destId="{580EB221-777E-4013-95E1-EF97C4AB0B67}" srcOrd="1" destOrd="0" presId="urn:microsoft.com/office/officeart/2008/layout/HorizontalMultiLevelHierarchy"/>
    <dgm:cxn modelId="{B28C5F9C-C4B8-41C1-BE47-45293918FEEC}" srcId="{B2B721BB-BD94-4FFB-A872-D532396FFA10}" destId="{C3B4DDAA-B214-45C3-8B4F-6A22B99E1687}" srcOrd="1" destOrd="0" parTransId="{B6F1DD5F-587B-4AB5-9E36-215DAC0ED9B5}" sibTransId="{AF6B9853-1BA7-4164-96D5-E142145CE7DB}"/>
    <dgm:cxn modelId="{7FD1D9B4-4C6D-4674-BE6D-2888008E9565}" type="presOf" srcId="{23778509-15B5-4F2B-A3CC-B40868EB22BE}" destId="{FF766DE9-2E3A-40EE-B553-2FC9C7401ED4}" srcOrd="0" destOrd="0" presId="urn:microsoft.com/office/officeart/2008/layout/HorizontalMultiLevelHierarchy"/>
    <dgm:cxn modelId="{98DE66D4-3121-4339-B416-C058157378E7}" srcId="{BCB02486-B0E2-41E9-909D-F7ED33F8D5EB}" destId="{23778509-15B5-4F2B-A3CC-B40868EB22BE}" srcOrd="0" destOrd="0" parTransId="{99AD81FA-5FF0-403C-BCD3-480966459F29}" sibTransId="{9421AD92-5111-410C-A479-105DB6E4E120}"/>
    <dgm:cxn modelId="{D6AC0971-0D0A-484D-807F-0CA5EC141406}" type="presOf" srcId="{36AA6A53-8F5E-42E5-BB69-2FADB96C2551}" destId="{76817419-60D0-4AF9-84AE-4957B3AB07A7}" srcOrd="0" destOrd="0" presId="urn:microsoft.com/office/officeart/2008/layout/HorizontalMultiLevelHierarchy"/>
    <dgm:cxn modelId="{27723E50-05E5-44AF-AC68-1CC08EC55A02}" srcId="{B2B721BB-BD94-4FFB-A872-D532396FFA10}" destId="{666A54DD-D564-4D0C-A33F-D8818351A0F4}" srcOrd="0" destOrd="0" parTransId="{CE10455E-C46C-43B6-9DD4-DFA5F645018E}" sibTransId="{1C6D8EF0-3C01-4759-A078-A6C618E31521}"/>
    <dgm:cxn modelId="{8FE1A88D-7DC5-4212-AB92-B96893BE977B}" type="presOf" srcId="{E3646735-41B8-4C69-8DD5-97DE3C65385B}" destId="{F626BE07-A08E-4E7E-B73D-8E60313A4D36}" srcOrd="0" destOrd="0" presId="urn:microsoft.com/office/officeart/2008/layout/HorizontalMultiLevelHierarchy"/>
    <dgm:cxn modelId="{FB8BAA84-6083-43A2-9E0F-E00BF7BA7FF1}" srcId="{B2B721BB-BD94-4FFB-A872-D532396FFA10}" destId="{E7A2A4B7-08EA-4C95-9F1D-A29E37B93B10}" srcOrd="3" destOrd="0" parTransId="{9BBFDF87-D1CC-4987-9C1D-3C47F1E22B64}" sibTransId="{D769B92B-F034-4834-8CF5-140A119EB4A0}"/>
    <dgm:cxn modelId="{46BE2D75-74D5-4435-AABD-E2C76527B160}" type="presOf" srcId="{69348FDA-F8E0-4B85-8A3C-2ACFB5F4F757}" destId="{C3CA12C8-72B9-4525-8AD0-F443AB0BE747}" srcOrd="0" destOrd="0" presId="urn:microsoft.com/office/officeart/2008/layout/HorizontalMultiLevelHierarchy"/>
    <dgm:cxn modelId="{E235FF29-F8F3-4363-A929-3B9A2314E5BA}" type="presOf" srcId="{36AA6A53-8F5E-42E5-BB69-2FADB96C2551}" destId="{6E1DF7AE-5B2F-41A5-BEB3-6E5BD86D12EB}" srcOrd="1" destOrd="0" presId="urn:microsoft.com/office/officeart/2008/layout/HorizontalMultiLevelHierarchy"/>
    <dgm:cxn modelId="{ECA2F66E-7E0F-46F4-A3E2-01EC8311969D}" type="presOf" srcId="{E3646735-41B8-4C69-8DD5-97DE3C65385B}" destId="{2808C46F-D97C-484E-BE91-F06E32270F1C}" srcOrd="1" destOrd="0" presId="urn:microsoft.com/office/officeart/2008/layout/HorizontalMultiLevelHierarchy"/>
    <dgm:cxn modelId="{F36F15CB-BA08-4BC2-B094-2EEF655754E6}" type="presOf" srcId="{38F8EBC2-0934-425E-8BC6-C40485205156}" destId="{4327125D-D804-4622-88A9-EF3E156C6D64}" srcOrd="0" destOrd="0" presId="urn:microsoft.com/office/officeart/2008/layout/HorizontalMultiLevelHierarchy"/>
    <dgm:cxn modelId="{E30D90E3-E962-4F63-871E-E19FC289C9E4}" type="presOf" srcId="{07834159-509B-4721-BD2D-D41C2AEAB6E2}" destId="{E174F8D9-6AD4-497F-8C8C-C13206F7D30B}" srcOrd="1" destOrd="0" presId="urn:microsoft.com/office/officeart/2008/layout/HorizontalMultiLevelHierarchy"/>
    <dgm:cxn modelId="{21428D7C-BDDE-42ED-99DC-D4728BDF9CA2}" type="presOf" srcId="{00E015A7-888A-4530-BEC7-6F0640BE64BA}" destId="{4E6757C6-3E72-403B-9699-41B7B7DC06F7}" srcOrd="0" destOrd="0" presId="urn:microsoft.com/office/officeart/2008/layout/HorizontalMultiLevelHierarchy"/>
    <dgm:cxn modelId="{D1A50517-EBD3-472D-9CDF-22B93F74DCAC}" type="presOf" srcId="{00E015A7-888A-4530-BEC7-6F0640BE64BA}" destId="{9161A32B-72B0-4C1A-BE86-63EF9EA1E8BF}" srcOrd="1" destOrd="0" presId="urn:microsoft.com/office/officeart/2008/layout/HorizontalMultiLevelHierarchy"/>
    <dgm:cxn modelId="{165DFEEB-8AD3-4BBD-B2AC-A9F8AB75608C}" type="presOf" srcId="{B6661FB1-3BBF-47B3-BA1C-75C78D9C8ED7}" destId="{7BD29DD6-1D8A-48A0-95C9-105C6E3D95EC}" srcOrd="0" destOrd="0" presId="urn:microsoft.com/office/officeart/2008/layout/HorizontalMultiLevelHierarchy"/>
    <dgm:cxn modelId="{4348A24D-58BD-4AA7-800B-53BBAFD02AE0}" type="presOf" srcId="{971893DE-11E5-458D-A545-D8A9956110FE}" destId="{27F1F370-F5D5-4467-8D1F-A44F21874200}" srcOrd="1" destOrd="0" presId="urn:microsoft.com/office/officeart/2008/layout/HorizontalMultiLevelHierarchy"/>
    <dgm:cxn modelId="{76745433-788C-4CCD-AD2C-706126C0689B}" type="presOf" srcId="{55B7CE09-E9FA-4A73-898F-69A52DF0AE23}" destId="{DDA2D366-8593-4525-9B3B-E845BF3D7550}" srcOrd="0" destOrd="0" presId="urn:microsoft.com/office/officeart/2008/layout/HorizontalMultiLevelHierarchy"/>
    <dgm:cxn modelId="{2B90775A-FD16-4B24-B7AB-AA22EAF6B36C}" type="presOf" srcId="{B2B721BB-BD94-4FFB-A872-D532396FFA10}" destId="{18FDD30B-32A1-4EE2-93ED-E8B216F00F29}" srcOrd="0" destOrd="0" presId="urn:microsoft.com/office/officeart/2008/layout/HorizontalMultiLevelHierarchy"/>
    <dgm:cxn modelId="{5807716B-C7F4-4A24-828F-A66A4BA97C1C}" type="presOf" srcId="{E7A2A4B7-08EA-4C95-9F1D-A29E37B93B10}" destId="{39DE5B3D-1EBA-4434-AF9B-A541105112C0}" srcOrd="0" destOrd="0" presId="urn:microsoft.com/office/officeart/2008/layout/HorizontalMultiLevelHierarchy"/>
    <dgm:cxn modelId="{37325C31-27F0-466E-A3F2-6AF9C3AC7C83}" type="presOf" srcId="{69348FDA-F8E0-4B85-8A3C-2ACFB5F4F757}" destId="{A4152EF1-AE84-45CE-823B-506D231CA84D}" srcOrd="1" destOrd="0" presId="urn:microsoft.com/office/officeart/2008/layout/HorizontalMultiLevelHierarchy"/>
    <dgm:cxn modelId="{B37E9E54-B37A-4241-AA06-1BD4BD1A3F82}" type="presOf" srcId="{B6F1DD5F-587B-4AB5-9E36-215DAC0ED9B5}" destId="{99F64E49-869F-42F8-948C-687C041A3B9B}" srcOrd="1" destOrd="0" presId="urn:microsoft.com/office/officeart/2008/layout/HorizontalMultiLevelHierarchy"/>
    <dgm:cxn modelId="{D6B80601-9BB3-48F2-8B0D-9D8BC12BAF2E}" type="presOf" srcId="{F6261685-90AF-497A-A444-A6FEACDCE422}" destId="{97B1D91B-D1D6-4A10-87D7-08213E3CECC1}" srcOrd="0" destOrd="0" presId="urn:microsoft.com/office/officeart/2008/layout/HorizontalMultiLevelHierarchy"/>
    <dgm:cxn modelId="{1B3E55DE-EC13-4ED4-AF79-23D6EF8FFCBE}" type="presOf" srcId="{C8ACC7FC-A275-4CE8-84B3-877B1D6E6601}" destId="{43536C57-16D3-4B62-BFCB-00DEDF294285}" srcOrd="0" destOrd="0" presId="urn:microsoft.com/office/officeart/2008/layout/HorizontalMultiLevelHierarchy"/>
    <dgm:cxn modelId="{E8651E78-CF1D-4858-B134-88B25CB4EF0D}" type="presOf" srcId="{666A54DD-D564-4D0C-A33F-D8818351A0F4}" destId="{D73F5EDD-D083-4752-BA0E-24648089B233}" srcOrd="0" destOrd="0" presId="urn:microsoft.com/office/officeart/2008/layout/HorizontalMultiLevelHierarchy"/>
    <dgm:cxn modelId="{4B560241-7E2B-4E22-83E4-60DC31BA33F2}" type="presOf" srcId="{971893DE-11E5-458D-A545-D8A9956110FE}" destId="{63D6AA09-B1E8-48CF-8BA3-9AE2E7B58047}" srcOrd="0" destOrd="0" presId="urn:microsoft.com/office/officeart/2008/layout/HorizontalMultiLevelHierarchy"/>
    <dgm:cxn modelId="{3EAE20B3-6BFC-4E15-BFFB-CC6025485952}" type="presOf" srcId="{6766037A-B95D-44D8-80AE-B4FB94368885}" destId="{E95A1CB1-711B-473A-9AA2-3C7A3CDF0176}" srcOrd="0" destOrd="0" presId="urn:microsoft.com/office/officeart/2008/layout/HorizontalMultiLevelHierarchy"/>
    <dgm:cxn modelId="{F3578330-16E1-4F0C-8F1D-912C288D165E}" type="presOf" srcId="{9DE18052-269C-41D7-9595-8DBDAFE18136}" destId="{195DD344-E8D5-4664-8DDE-256B09F2D594}" srcOrd="0" destOrd="0" presId="urn:microsoft.com/office/officeart/2008/layout/HorizontalMultiLevelHierarchy"/>
    <dgm:cxn modelId="{D4497D4A-15A9-4DEB-9136-5378CBA7B6E2}" type="presOf" srcId="{CE10455E-C46C-43B6-9DD4-DFA5F645018E}" destId="{5D63BE29-8EDF-4D1A-A3A6-E092B507DE9E}" srcOrd="0" destOrd="0" presId="urn:microsoft.com/office/officeart/2008/layout/HorizontalMultiLevelHierarchy"/>
    <dgm:cxn modelId="{E8C08D97-458A-43A6-B929-A8503F21FC3F}" type="presOf" srcId="{CE10455E-C46C-43B6-9DD4-DFA5F645018E}" destId="{1317DCFF-9DA9-45B3-A84B-97BB6278B608}" srcOrd="1" destOrd="0" presId="urn:microsoft.com/office/officeart/2008/layout/HorizontalMultiLevelHierarchy"/>
    <dgm:cxn modelId="{178D8F40-1F85-4E94-AF12-9968C2B75560}" type="presOf" srcId="{6D3CAF3B-1308-4205-A035-A57A85FFFC6A}" destId="{DFA4D33A-83A0-4916-A9F9-DE9CBDD8ABBE}" srcOrd="0" destOrd="0" presId="urn:microsoft.com/office/officeart/2008/layout/HorizontalMultiLevelHierarchy"/>
    <dgm:cxn modelId="{BD9C4F91-8D5A-4DB2-9260-EF285B2D7305}" type="presOf" srcId="{C06256BA-94E5-4927-A690-B8E80B7DFA5A}" destId="{D12934D3-0880-4C48-B2A2-174C293C9F41}" srcOrd="0" destOrd="0" presId="urn:microsoft.com/office/officeart/2008/layout/HorizontalMultiLevelHierarchy"/>
    <dgm:cxn modelId="{00E2686E-2C28-4829-AF02-A18A40F3280A}" type="presOf" srcId="{9BBFDF87-D1CC-4987-9C1D-3C47F1E22B64}" destId="{BD271AF9-9385-4647-BAA7-8DCAFA3D6B9C}" srcOrd="0" destOrd="0" presId="urn:microsoft.com/office/officeart/2008/layout/HorizontalMultiLevelHierarchy"/>
    <dgm:cxn modelId="{F45B4BDE-B08C-47BB-8DFF-C91762AC33C0}" srcId="{B2B721BB-BD94-4FFB-A872-D532396FFA10}" destId="{BCB02486-B0E2-41E9-909D-F7ED33F8D5EB}" srcOrd="5" destOrd="0" parTransId="{55B7CE09-E9FA-4A73-898F-69A52DF0AE23}" sibTransId="{E180F6B6-733F-48AE-8C04-8F410CA96981}"/>
    <dgm:cxn modelId="{777F3DDB-0A44-492B-9B12-36F8D201140E}" type="presOf" srcId="{99AD81FA-5FF0-403C-BCD3-480966459F29}" destId="{2B7F88CB-23EB-46DA-A09C-515A811A396C}" srcOrd="0" destOrd="0" presId="urn:microsoft.com/office/officeart/2008/layout/HorizontalMultiLevelHierarchy"/>
    <dgm:cxn modelId="{777B5D36-0ED2-4F79-8696-945BA7E18E09}" srcId="{F6261685-90AF-497A-A444-A6FEACDCE422}" destId="{E31BA842-E7E0-498B-B765-8781D6CBBE81}" srcOrd="0" destOrd="0" parTransId="{971893DE-11E5-458D-A545-D8A9956110FE}" sibTransId="{6B101810-62C0-4E09-9726-BCD2EB9E2A8D}"/>
    <dgm:cxn modelId="{7B4C00EE-4092-4097-B098-83D719E7CF42}" type="presOf" srcId="{E31BA842-E7E0-498B-B765-8781D6CBBE81}" destId="{9C2BFB3B-504B-458A-BAF3-FFB6F1423295}" srcOrd="0" destOrd="0" presId="urn:microsoft.com/office/officeart/2008/layout/HorizontalMultiLevelHierarchy"/>
    <dgm:cxn modelId="{17620BE5-6CDA-448A-8E26-30709CD681C6}" srcId="{E7A2A4B7-08EA-4C95-9F1D-A29E37B93B10}" destId="{D13CBDAD-3BB2-4205-8DB7-984C5A25075A}" srcOrd="0" destOrd="0" parTransId="{6D3CAF3B-1308-4205-A035-A57A85FFFC6A}" sibTransId="{54A012A9-3F73-4FD9-9CE8-EEFF68553802}"/>
    <dgm:cxn modelId="{16C1DCAA-24E9-4442-BC8D-D53958E7C302}" type="presOf" srcId="{BCB02486-B0E2-41E9-909D-F7ED33F8D5EB}" destId="{CCCC0423-8B71-4EB5-9B9F-3455935D7DD4}" srcOrd="0" destOrd="0" presId="urn:microsoft.com/office/officeart/2008/layout/HorizontalMultiLevelHierarchy"/>
    <dgm:cxn modelId="{3C750231-D9A7-4565-B655-546984113D18}" srcId="{B2B721BB-BD94-4FFB-A872-D532396FFA10}" destId="{38F8EBC2-0934-425E-8BC6-C40485205156}" srcOrd="6" destOrd="0" parTransId="{07834159-509B-4721-BD2D-D41C2AEAB6E2}" sibTransId="{843C9FE3-B592-4AB7-B35B-7B0E796ACAA9}"/>
    <dgm:cxn modelId="{0F1A106B-8B36-4F10-A6B8-7C27658481E0}" type="presOf" srcId="{2B3576BB-D6CF-44D3-A725-E1A4AFA42EBD}" destId="{00FD14A3-7C8D-4EFD-A64E-213FF836DE5D}" srcOrd="0" destOrd="0" presId="urn:microsoft.com/office/officeart/2008/layout/HorizontalMultiLevelHierarchy"/>
    <dgm:cxn modelId="{0450F2BE-DEFA-4292-93D7-9FFE81AD963E}" srcId="{6766037A-B95D-44D8-80AE-B4FB94368885}" destId="{C06256BA-94E5-4927-A690-B8E80B7DFA5A}" srcOrd="0" destOrd="0" parTransId="{9DE18052-269C-41D7-9595-8DBDAFE18136}" sibTransId="{8F1F4DA3-1AAF-4E27-AE7F-E2F54C5DA0E0}"/>
    <dgm:cxn modelId="{FD03CC96-F7A0-4733-906E-560170C35B98}" type="presOf" srcId="{F65BD046-DD22-4C96-8754-4C6D83C4319A}" destId="{AD0E3AC4-FDCB-49CD-8007-8E7D82919B3E}" srcOrd="0" destOrd="0" presId="urn:microsoft.com/office/officeart/2008/layout/HorizontalMultiLevelHierarchy"/>
    <dgm:cxn modelId="{D736F995-17B9-4160-8DA6-3B722EDAB22F}" type="presParOf" srcId="{7BD29DD6-1D8A-48A0-95C9-105C6E3D95EC}" destId="{0208C1DB-26F6-4598-9038-0A03AC74246F}" srcOrd="0" destOrd="0" presId="urn:microsoft.com/office/officeart/2008/layout/HorizontalMultiLevelHierarchy"/>
    <dgm:cxn modelId="{6086070F-BB0F-4AF8-A16C-DC7DF0482330}" type="presParOf" srcId="{0208C1DB-26F6-4598-9038-0A03AC74246F}" destId="{18FDD30B-32A1-4EE2-93ED-E8B216F00F29}" srcOrd="0" destOrd="0" presId="urn:microsoft.com/office/officeart/2008/layout/HorizontalMultiLevelHierarchy"/>
    <dgm:cxn modelId="{7EE195DE-18E5-4603-87EF-DB074DAE02F2}" type="presParOf" srcId="{0208C1DB-26F6-4598-9038-0A03AC74246F}" destId="{2159FE9D-99BE-464B-8EE5-7C5151EE19DF}" srcOrd="1" destOrd="0" presId="urn:microsoft.com/office/officeart/2008/layout/HorizontalMultiLevelHierarchy"/>
    <dgm:cxn modelId="{E0E29E89-7AF7-4182-99B8-4F1F89E0819F}" type="presParOf" srcId="{2159FE9D-99BE-464B-8EE5-7C5151EE19DF}" destId="{5D63BE29-8EDF-4D1A-A3A6-E092B507DE9E}" srcOrd="0" destOrd="0" presId="urn:microsoft.com/office/officeart/2008/layout/HorizontalMultiLevelHierarchy"/>
    <dgm:cxn modelId="{18C639C3-56EF-4FD6-98D8-8206F653E283}" type="presParOf" srcId="{5D63BE29-8EDF-4D1A-A3A6-E092B507DE9E}" destId="{1317DCFF-9DA9-45B3-A84B-97BB6278B608}" srcOrd="0" destOrd="0" presId="urn:microsoft.com/office/officeart/2008/layout/HorizontalMultiLevelHierarchy"/>
    <dgm:cxn modelId="{0BB1352A-3DC4-4C0F-BEB8-F912E2F738DE}" type="presParOf" srcId="{2159FE9D-99BE-464B-8EE5-7C5151EE19DF}" destId="{1FDD51F5-C61F-4F91-910A-5BF3D5964609}" srcOrd="1" destOrd="0" presId="urn:microsoft.com/office/officeart/2008/layout/HorizontalMultiLevelHierarchy"/>
    <dgm:cxn modelId="{5BF9E3C8-46AD-4979-83AF-ABC614EDC0ED}" type="presParOf" srcId="{1FDD51F5-C61F-4F91-910A-5BF3D5964609}" destId="{D73F5EDD-D083-4752-BA0E-24648089B233}" srcOrd="0" destOrd="0" presId="urn:microsoft.com/office/officeart/2008/layout/HorizontalMultiLevelHierarchy"/>
    <dgm:cxn modelId="{CF1190D7-52E3-4163-9A80-7AA3BDFE1890}" type="presParOf" srcId="{1FDD51F5-C61F-4F91-910A-5BF3D5964609}" destId="{1837847D-A798-4656-BA75-213FE1C83F2A}" srcOrd="1" destOrd="0" presId="urn:microsoft.com/office/officeart/2008/layout/HorizontalMultiLevelHierarchy"/>
    <dgm:cxn modelId="{165A7656-43B3-4F84-9EB0-6DCDF7333200}" type="presParOf" srcId="{1837847D-A798-4656-BA75-213FE1C83F2A}" destId="{F626BE07-A08E-4E7E-B73D-8E60313A4D36}" srcOrd="0" destOrd="0" presId="urn:microsoft.com/office/officeart/2008/layout/HorizontalMultiLevelHierarchy"/>
    <dgm:cxn modelId="{7B08A940-D0AD-47D1-870B-9A85E64364B5}" type="presParOf" srcId="{F626BE07-A08E-4E7E-B73D-8E60313A4D36}" destId="{2808C46F-D97C-484E-BE91-F06E32270F1C}" srcOrd="0" destOrd="0" presId="urn:microsoft.com/office/officeart/2008/layout/HorizontalMultiLevelHierarchy"/>
    <dgm:cxn modelId="{B3244557-A3FA-4179-A1A5-6F2F3A15CD17}" type="presParOf" srcId="{1837847D-A798-4656-BA75-213FE1C83F2A}" destId="{534D84A3-0C74-4DCF-AAAC-F7AA4925C238}" srcOrd="1" destOrd="0" presId="urn:microsoft.com/office/officeart/2008/layout/HorizontalMultiLevelHierarchy"/>
    <dgm:cxn modelId="{06A8FC51-E27D-411F-8FC5-6CE8AF5E01C8}" type="presParOf" srcId="{534D84A3-0C74-4DCF-AAAC-F7AA4925C238}" destId="{AD0E3AC4-FDCB-49CD-8007-8E7D82919B3E}" srcOrd="0" destOrd="0" presId="urn:microsoft.com/office/officeart/2008/layout/HorizontalMultiLevelHierarchy"/>
    <dgm:cxn modelId="{4DE3A421-23B7-4EE3-9938-B8907D38AFCB}" type="presParOf" srcId="{534D84A3-0C74-4DCF-AAAC-F7AA4925C238}" destId="{9096F65F-FC30-4068-947A-48BC12F2F08E}" srcOrd="1" destOrd="0" presId="urn:microsoft.com/office/officeart/2008/layout/HorizontalMultiLevelHierarchy"/>
    <dgm:cxn modelId="{2068EF50-AF50-4155-8A8A-DF061110E99D}" type="presParOf" srcId="{2159FE9D-99BE-464B-8EE5-7C5151EE19DF}" destId="{433ABCA0-5F25-4FDA-B512-3CF2576D83E8}" srcOrd="2" destOrd="0" presId="urn:microsoft.com/office/officeart/2008/layout/HorizontalMultiLevelHierarchy"/>
    <dgm:cxn modelId="{207B123C-9F02-4CD9-80A6-7E0CCA8B97E1}" type="presParOf" srcId="{433ABCA0-5F25-4FDA-B512-3CF2576D83E8}" destId="{99F64E49-869F-42F8-948C-687C041A3B9B}" srcOrd="0" destOrd="0" presId="urn:microsoft.com/office/officeart/2008/layout/HorizontalMultiLevelHierarchy"/>
    <dgm:cxn modelId="{0F41CDF7-514F-40A7-A106-35F1C2868A4E}" type="presParOf" srcId="{2159FE9D-99BE-464B-8EE5-7C5151EE19DF}" destId="{7BB6A342-9F20-42FE-81BD-A836B2566EB6}" srcOrd="3" destOrd="0" presId="urn:microsoft.com/office/officeart/2008/layout/HorizontalMultiLevelHierarchy"/>
    <dgm:cxn modelId="{D097F0A2-39A6-489C-AF3B-DF0928B9AF04}" type="presParOf" srcId="{7BB6A342-9F20-42FE-81BD-A836B2566EB6}" destId="{C23AE6E5-73B3-4C68-98CF-F887F76D3F04}" srcOrd="0" destOrd="0" presId="urn:microsoft.com/office/officeart/2008/layout/HorizontalMultiLevelHierarchy"/>
    <dgm:cxn modelId="{398DEF37-4D34-4741-BCC1-D72577DD10C6}" type="presParOf" srcId="{7BB6A342-9F20-42FE-81BD-A836B2566EB6}" destId="{431D2F4A-81B3-4C00-A56C-3EA080DD62A1}" srcOrd="1" destOrd="0" presId="urn:microsoft.com/office/officeart/2008/layout/HorizontalMultiLevelHierarchy"/>
    <dgm:cxn modelId="{FD0E297E-16BA-4C27-A2F0-020A44C59E9A}" type="presParOf" srcId="{431D2F4A-81B3-4C00-A56C-3EA080DD62A1}" destId="{76817419-60D0-4AF9-84AE-4957B3AB07A7}" srcOrd="0" destOrd="0" presId="urn:microsoft.com/office/officeart/2008/layout/HorizontalMultiLevelHierarchy"/>
    <dgm:cxn modelId="{E5252CD4-A797-4263-A0EE-B667476F52DF}" type="presParOf" srcId="{76817419-60D0-4AF9-84AE-4957B3AB07A7}" destId="{6E1DF7AE-5B2F-41A5-BEB3-6E5BD86D12EB}" srcOrd="0" destOrd="0" presId="urn:microsoft.com/office/officeart/2008/layout/HorizontalMultiLevelHierarchy"/>
    <dgm:cxn modelId="{42E4CA9D-BC4C-432B-A587-0283ABDDC815}" type="presParOf" srcId="{431D2F4A-81B3-4C00-A56C-3EA080DD62A1}" destId="{A40F4602-3CF6-4A6A-B6DC-3E4FCA7CBE69}" srcOrd="1" destOrd="0" presId="urn:microsoft.com/office/officeart/2008/layout/HorizontalMultiLevelHierarchy"/>
    <dgm:cxn modelId="{7BCB84FA-CAB1-4238-8618-F102B9FFB8A8}" type="presParOf" srcId="{A40F4602-3CF6-4A6A-B6DC-3E4FCA7CBE69}" destId="{43536C57-16D3-4B62-BFCB-00DEDF294285}" srcOrd="0" destOrd="0" presId="urn:microsoft.com/office/officeart/2008/layout/HorizontalMultiLevelHierarchy"/>
    <dgm:cxn modelId="{D0647BAF-C549-4569-A9A8-470138527705}" type="presParOf" srcId="{A40F4602-3CF6-4A6A-B6DC-3E4FCA7CBE69}" destId="{4CC742E7-7610-4444-8767-61A4FD5CE0B1}" srcOrd="1" destOrd="0" presId="urn:microsoft.com/office/officeart/2008/layout/HorizontalMultiLevelHierarchy"/>
    <dgm:cxn modelId="{6F11FA29-7638-4D86-8FC7-B867E0042606}" type="presParOf" srcId="{2159FE9D-99BE-464B-8EE5-7C5151EE19DF}" destId="{4E6757C6-3E72-403B-9699-41B7B7DC06F7}" srcOrd="4" destOrd="0" presId="urn:microsoft.com/office/officeart/2008/layout/HorizontalMultiLevelHierarchy"/>
    <dgm:cxn modelId="{CF0B9DBA-7FAF-465D-982D-270886393B68}" type="presParOf" srcId="{4E6757C6-3E72-403B-9699-41B7B7DC06F7}" destId="{9161A32B-72B0-4C1A-BE86-63EF9EA1E8BF}" srcOrd="0" destOrd="0" presId="urn:microsoft.com/office/officeart/2008/layout/HorizontalMultiLevelHierarchy"/>
    <dgm:cxn modelId="{66050616-806F-4422-9BF8-9632C0652723}" type="presParOf" srcId="{2159FE9D-99BE-464B-8EE5-7C5151EE19DF}" destId="{F276E746-9E43-4629-95F7-B20A49E6D9EC}" srcOrd="5" destOrd="0" presId="urn:microsoft.com/office/officeart/2008/layout/HorizontalMultiLevelHierarchy"/>
    <dgm:cxn modelId="{93A7F90D-76AD-40E7-A71C-4E200AE9FA79}" type="presParOf" srcId="{F276E746-9E43-4629-95F7-B20A49E6D9EC}" destId="{97B1D91B-D1D6-4A10-87D7-08213E3CECC1}" srcOrd="0" destOrd="0" presId="urn:microsoft.com/office/officeart/2008/layout/HorizontalMultiLevelHierarchy"/>
    <dgm:cxn modelId="{C9394C95-F14D-4792-8686-8BED61D395A3}" type="presParOf" srcId="{F276E746-9E43-4629-95F7-B20A49E6D9EC}" destId="{0C613340-8603-482E-8BE4-6459F8610D10}" srcOrd="1" destOrd="0" presId="urn:microsoft.com/office/officeart/2008/layout/HorizontalMultiLevelHierarchy"/>
    <dgm:cxn modelId="{12992684-1D7E-4167-BD01-FF4A08D3AF9E}" type="presParOf" srcId="{0C613340-8603-482E-8BE4-6459F8610D10}" destId="{63D6AA09-B1E8-48CF-8BA3-9AE2E7B58047}" srcOrd="0" destOrd="0" presId="urn:microsoft.com/office/officeart/2008/layout/HorizontalMultiLevelHierarchy"/>
    <dgm:cxn modelId="{D67E4919-7967-40B0-A27C-E9618AA810F8}" type="presParOf" srcId="{63D6AA09-B1E8-48CF-8BA3-9AE2E7B58047}" destId="{27F1F370-F5D5-4467-8D1F-A44F21874200}" srcOrd="0" destOrd="0" presId="urn:microsoft.com/office/officeart/2008/layout/HorizontalMultiLevelHierarchy"/>
    <dgm:cxn modelId="{D6FC235A-B598-4E34-9F09-E3E4C7111A36}" type="presParOf" srcId="{0C613340-8603-482E-8BE4-6459F8610D10}" destId="{C5B40915-A723-4458-9FA7-5172B9A64B9B}" srcOrd="1" destOrd="0" presId="urn:microsoft.com/office/officeart/2008/layout/HorizontalMultiLevelHierarchy"/>
    <dgm:cxn modelId="{5B0EE40E-B080-4112-A60C-5E973450E804}" type="presParOf" srcId="{C5B40915-A723-4458-9FA7-5172B9A64B9B}" destId="{9C2BFB3B-504B-458A-BAF3-FFB6F1423295}" srcOrd="0" destOrd="0" presId="urn:microsoft.com/office/officeart/2008/layout/HorizontalMultiLevelHierarchy"/>
    <dgm:cxn modelId="{337DC521-8988-48F2-AAB1-A8C64890772D}" type="presParOf" srcId="{C5B40915-A723-4458-9FA7-5172B9A64B9B}" destId="{FD925EC3-8A19-4551-8A77-464C73ED88B0}" srcOrd="1" destOrd="0" presId="urn:microsoft.com/office/officeart/2008/layout/HorizontalMultiLevelHierarchy"/>
    <dgm:cxn modelId="{C6352F52-79D8-4B1F-AB29-2E95BF2617B8}" type="presParOf" srcId="{2159FE9D-99BE-464B-8EE5-7C5151EE19DF}" destId="{BD271AF9-9385-4647-BAA7-8DCAFA3D6B9C}" srcOrd="6" destOrd="0" presId="urn:microsoft.com/office/officeart/2008/layout/HorizontalMultiLevelHierarchy"/>
    <dgm:cxn modelId="{74FE9E62-0EF0-4321-B85A-8606631A312C}" type="presParOf" srcId="{BD271AF9-9385-4647-BAA7-8DCAFA3D6B9C}" destId="{5B1F2354-F5ED-4F01-B03D-A8F6907D5807}" srcOrd="0" destOrd="0" presId="urn:microsoft.com/office/officeart/2008/layout/HorizontalMultiLevelHierarchy"/>
    <dgm:cxn modelId="{E3E19D94-C0B4-4DED-94E1-6DB61C034842}" type="presParOf" srcId="{2159FE9D-99BE-464B-8EE5-7C5151EE19DF}" destId="{E795BEC0-74D7-47C8-ACEA-9A86A36A279B}" srcOrd="7" destOrd="0" presId="urn:microsoft.com/office/officeart/2008/layout/HorizontalMultiLevelHierarchy"/>
    <dgm:cxn modelId="{FCF73D2D-2F63-4B24-9620-998E67C9720E}" type="presParOf" srcId="{E795BEC0-74D7-47C8-ACEA-9A86A36A279B}" destId="{39DE5B3D-1EBA-4434-AF9B-A541105112C0}" srcOrd="0" destOrd="0" presId="urn:microsoft.com/office/officeart/2008/layout/HorizontalMultiLevelHierarchy"/>
    <dgm:cxn modelId="{D7355E16-4B3E-483C-A1D9-EEB5A15FE1A1}" type="presParOf" srcId="{E795BEC0-74D7-47C8-ACEA-9A86A36A279B}" destId="{B8110460-19D5-456E-BA66-936B5B6BC4C5}" srcOrd="1" destOrd="0" presId="urn:microsoft.com/office/officeart/2008/layout/HorizontalMultiLevelHierarchy"/>
    <dgm:cxn modelId="{A10E305C-F02C-4FD8-AB07-920C6B7862DC}" type="presParOf" srcId="{B8110460-19D5-456E-BA66-936B5B6BC4C5}" destId="{DFA4D33A-83A0-4916-A9F9-DE9CBDD8ABBE}" srcOrd="0" destOrd="0" presId="urn:microsoft.com/office/officeart/2008/layout/HorizontalMultiLevelHierarchy"/>
    <dgm:cxn modelId="{94080E01-FEFF-43DF-9FDB-869176236A8A}" type="presParOf" srcId="{DFA4D33A-83A0-4916-A9F9-DE9CBDD8ABBE}" destId="{8262849B-EE60-4C7C-AA6C-467989918161}" srcOrd="0" destOrd="0" presId="urn:microsoft.com/office/officeart/2008/layout/HorizontalMultiLevelHierarchy"/>
    <dgm:cxn modelId="{9D4E9100-47C1-4CC9-8AB8-25379AED07E7}" type="presParOf" srcId="{B8110460-19D5-456E-BA66-936B5B6BC4C5}" destId="{E4097B17-158B-484B-9DA4-6609772644A6}" srcOrd="1" destOrd="0" presId="urn:microsoft.com/office/officeart/2008/layout/HorizontalMultiLevelHierarchy"/>
    <dgm:cxn modelId="{6B0B924D-DF73-43DC-902D-18FBD798F340}" type="presParOf" srcId="{E4097B17-158B-484B-9DA4-6609772644A6}" destId="{A78C43A0-EFDF-4D41-960B-AACE75211A58}" srcOrd="0" destOrd="0" presId="urn:microsoft.com/office/officeart/2008/layout/HorizontalMultiLevelHierarchy"/>
    <dgm:cxn modelId="{35DFCF28-55D5-4070-8944-AF31171A96B8}" type="presParOf" srcId="{E4097B17-158B-484B-9DA4-6609772644A6}" destId="{6A02BCB4-5A9E-49C4-BF89-1AA331BCF48C}" srcOrd="1" destOrd="0" presId="urn:microsoft.com/office/officeart/2008/layout/HorizontalMultiLevelHierarchy"/>
    <dgm:cxn modelId="{520452FB-2AF8-431B-9C18-F6AFE1B7680D}" type="presParOf" srcId="{2159FE9D-99BE-464B-8EE5-7C5151EE19DF}" destId="{00FD14A3-7C8D-4EFD-A64E-213FF836DE5D}" srcOrd="8" destOrd="0" presId="urn:microsoft.com/office/officeart/2008/layout/HorizontalMultiLevelHierarchy"/>
    <dgm:cxn modelId="{BEE9AEEF-2533-4245-BE03-1054C8CA47F9}" type="presParOf" srcId="{00FD14A3-7C8D-4EFD-A64E-213FF836DE5D}" destId="{580EB221-777E-4013-95E1-EF97C4AB0B67}" srcOrd="0" destOrd="0" presId="urn:microsoft.com/office/officeart/2008/layout/HorizontalMultiLevelHierarchy"/>
    <dgm:cxn modelId="{063F716C-41F8-4FCA-92C5-D9660D73FC0C}" type="presParOf" srcId="{2159FE9D-99BE-464B-8EE5-7C5151EE19DF}" destId="{3C8B3A6B-332F-448B-91AE-096E763C2D27}" srcOrd="9" destOrd="0" presId="urn:microsoft.com/office/officeart/2008/layout/HorizontalMultiLevelHierarchy"/>
    <dgm:cxn modelId="{5AA9E365-BAAD-4246-898D-6E63CA35C899}" type="presParOf" srcId="{3C8B3A6B-332F-448B-91AE-096E763C2D27}" destId="{E95A1CB1-711B-473A-9AA2-3C7A3CDF0176}" srcOrd="0" destOrd="0" presId="urn:microsoft.com/office/officeart/2008/layout/HorizontalMultiLevelHierarchy"/>
    <dgm:cxn modelId="{88672294-11EA-426A-95F6-862B222E3630}" type="presParOf" srcId="{3C8B3A6B-332F-448B-91AE-096E763C2D27}" destId="{66343531-9AED-4955-8D25-27C9A3FAE71C}" srcOrd="1" destOrd="0" presId="urn:microsoft.com/office/officeart/2008/layout/HorizontalMultiLevelHierarchy"/>
    <dgm:cxn modelId="{DDAE51CC-598E-40F4-B423-BE811B55210B}" type="presParOf" srcId="{66343531-9AED-4955-8D25-27C9A3FAE71C}" destId="{195DD344-E8D5-4664-8DDE-256B09F2D594}" srcOrd="0" destOrd="0" presId="urn:microsoft.com/office/officeart/2008/layout/HorizontalMultiLevelHierarchy"/>
    <dgm:cxn modelId="{B0425C37-EF1C-4E91-9DFA-D968875AC4CE}" type="presParOf" srcId="{195DD344-E8D5-4664-8DDE-256B09F2D594}" destId="{900DC17D-2564-48FC-8768-F15C6DF0F2E5}" srcOrd="0" destOrd="0" presId="urn:microsoft.com/office/officeart/2008/layout/HorizontalMultiLevelHierarchy"/>
    <dgm:cxn modelId="{17AB15BD-B8BB-47B4-9405-04CA75C2FDA0}" type="presParOf" srcId="{66343531-9AED-4955-8D25-27C9A3FAE71C}" destId="{AD0DC965-FFC4-429A-BD4E-F149640A01D4}" srcOrd="1" destOrd="0" presId="urn:microsoft.com/office/officeart/2008/layout/HorizontalMultiLevelHierarchy"/>
    <dgm:cxn modelId="{0C4B70CD-3E47-4DE0-944E-F38D845A2B23}" type="presParOf" srcId="{AD0DC965-FFC4-429A-BD4E-F149640A01D4}" destId="{D12934D3-0880-4C48-B2A2-174C293C9F41}" srcOrd="0" destOrd="0" presId="urn:microsoft.com/office/officeart/2008/layout/HorizontalMultiLevelHierarchy"/>
    <dgm:cxn modelId="{C58CB661-29EC-4D78-A1DE-E68C10791647}" type="presParOf" srcId="{AD0DC965-FFC4-429A-BD4E-F149640A01D4}" destId="{0F385B8E-DA4A-4B29-B104-922AF1C902CC}" srcOrd="1" destOrd="0" presId="urn:microsoft.com/office/officeart/2008/layout/HorizontalMultiLevelHierarchy"/>
    <dgm:cxn modelId="{F5B6E643-9055-4F17-AFBB-2539E0327765}" type="presParOf" srcId="{2159FE9D-99BE-464B-8EE5-7C5151EE19DF}" destId="{DDA2D366-8593-4525-9B3B-E845BF3D7550}" srcOrd="10" destOrd="0" presId="urn:microsoft.com/office/officeart/2008/layout/HorizontalMultiLevelHierarchy"/>
    <dgm:cxn modelId="{D0CACBFD-0E77-49C7-A46E-B7245D1E2759}" type="presParOf" srcId="{DDA2D366-8593-4525-9B3B-E845BF3D7550}" destId="{3AE9FC18-BA50-42E0-B3C1-07148C87C722}" srcOrd="0" destOrd="0" presId="urn:microsoft.com/office/officeart/2008/layout/HorizontalMultiLevelHierarchy"/>
    <dgm:cxn modelId="{67D8731A-D9C6-4469-A733-A9C12B99BED4}" type="presParOf" srcId="{2159FE9D-99BE-464B-8EE5-7C5151EE19DF}" destId="{6C8E314D-A7E7-40BF-9885-1F1D4E43CBDB}" srcOrd="11" destOrd="0" presId="urn:microsoft.com/office/officeart/2008/layout/HorizontalMultiLevelHierarchy"/>
    <dgm:cxn modelId="{FF938DD1-EFCE-4D98-8EF6-DB1DE25131D9}" type="presParOf" srcId="{6C8E314D-A7E7-40BF-9885-1F1D4E43CBDB}" destId="{CCCC0423-8B71-4EB5-9B9F-3455935D7DD4}" srcOrd="0" destOrd="0" presId="urn:microsoft.com/office/officeart/2008/layout/HorizontalMultiLevelHierarchy"/>
    <dgm:cxn modelId="{1E60B7B2-A915-43A6-914A-CAFD014AFB52}" type="presParOf" srcId="{6C8E314D-A7E7-40BF-9885-1F1D4E43CBDB}" destId="{F7C8DA68-9A65-425B-84C2-F828E4D1FCB9}" srcOrd="1" destOrd="0" presId="urn:microsoft.com/office/officeart/2008/layout/HorizontalMultiLevelHierarchy"/>
    <dgm:cxn modelId="{7C28E525-A4AB-4DCC-A9B9-4F4620553232}" type="presParOf" srcId="{F7C8DA68-9A65-425B-84C2-F828E4D1FCB9}" destId="{2B7F88CB-23EB-46DA-A09C-515A811A396C}" srcOrd="0" destOrd="0" presId="urn:microsoft.com/office/officeart/2008/layout/HorizontalMultiLevelHierarchy"/>
    <dgm:cxn modelId="{D90CF222-E85E-499F-BE8F-9A7487B3C5E6}" type="presParOf" srcId="{2B7F88CB-23EB-46DA-A09C-515A811A396C}" destId="{C97AE2B3-1629-4A9F-BC5A-46A5D42C31FC}" srcOrd="0" destOrd="0" presId="urn:microsoft.com/office/officeart/2008/layout/HorizontalMultiLevelHierarchy"/>
    <dgm:cxn modelId="{94876CF8-E2D9-4698-A971-EA1ADF448A02}" type="presParOf" srcId="{F7C8DA68-9A65-425B-84C2-F828E4D1FCB9}" destId="{6E6C1B96-D325-4068-8915-79002A5DDC58}" srcOrd="1" destOrd="0" presId="urn:microsoft.com/office/officeart/2008/layout/HorizontalMultiLevelHierarchy"/>
    <dgm:cxn modelId="{060FC1D3-7847-4A07-AB63-3123C75FA52A}" type="presParOf" srcId="{6E6C1B96-D325-4068-8915-79002A5DDC58}" destId="{FF766DE9-2E3A-40EE-B553-2FC9C7401ED4}" srcOrd="0" destOrd="0" presId="urn:microsoft.com/office/officeart/2008/layout/HorizontalMultiLevelHierarchy"/>
    <dgm:cxn modelId="{C24EC61F-2ADF-4A09-813B-CA42A7B66BD0}" type="presParOf" srcId="{6E6C1B96-D325-4068-8915-79002A5DDC58}" destId="{961B7B50-A454-4037-AB0D-C457F7102782}" srcOrd="1" destOrd="0" presId="urn:microsoft.com/office/officeart/2008/layout/HorizontalMultiLevelHierarchy"/>
    <dgm:cxn modelId="{87F7DD20-64A4-4D85-BD64-2EFD98BD6A94}" type="presParOf" srcId="{2159FE9D-99BE-464B-8EE5-7C5151EE19DF}" destId="{AAE4DA0F-1761-4062-8D91-253240B3CCD8}" srcOrd="12" destOrd="0" presId="urn:microsoft.com/office/officeart/2008/layout/HorizontalMultiLevelHierarchy"/>
    <dgm:cxn modelId="{DAD78420-A1B0-4039-A801-BC16771A93FF}" type="presParOf" srcId="{AAE4DA0F-1761-4062-8D91-253240B3CCD8}" destId="{E174F8D9-6AD4-497F-8C8C-C13206F7D30B}" srcOrd="0" destOrd="0" presId="urn:microsoft.com/office/officeart/2008/layout/HorizontalMultiLevelHierarchy"/>
    <dgm:cxn modelId="{EC222384-DD01-4012-B39C-9B82BFF35E62}" type="presParOf" srcId="{2159FE9D-99BE-464B-8EE5-7C5151EE19DF}" destId="{2FD41D4D-6BCA-4407-982D-808287659FAF}" srcOrd="13" destOrd="0" presId="urn:microsoft.com/office/officeart/2008/layout/HorizontalMultiLevelHierarchy"/>
    <dgm:cxn modelId="{988069F1-9763-4A1C-B02D-B0AF50F13DC1}" type="presParOf" srcId="{2FD41D4D-6BCA-4407-982D-808287659FAF}" destId="{4327125D-D804-4622-88A9-EF3E156C6D64}" srcOrd="0" destOrd="0" presId="urn:microsoft.com/office/officeart/2008/layout/HorizontalMultiLevelHierarchy"/>
    <dgm:cxn modelId="{A24D23B2-1C14-4E37-8CEC-6F08BEE5F95C}" type="presParOf" srcId="{2FD41D4D-6BCA-4407-982D-808287659FAF}" destId="{282C4C0C-3D94-483F-BBC3-7B381705A40D}" srcOrd="1" destOrd="0" presId="urn:microsoft.com/office/officeart/2008/layout/HorizontalMultiLevelHierarchy"/>
    <dgm:cxn modelId="{5D972A1B-C318-48E8-990D-298E70A96985}" type="presParOf" srcId="{282C4C0C-3D94-483F-BBC3-7B381705A40D}" destId="{C3CA12C8-72B9-4525-8AD0-F443AB0BE747}" srcOrd="0" destOrd="0" presId="urn:microsoft.com/office/officeart/2008/layout/HorizontalMultiLevelHierarchy"/>
    <dgm:cxn modelId="{3A513263-A63E-4C53-9BE5-1CA91FEA9E55}" type="presParOf" srcId="{C3CA12C8-72B9-4525-8AD0-F443AB0BE747}" destId="{A4152EF1-AE84-45CE-823B-506D231CA84D}" srcOrd="0" destOrd="0" presId="urn:microsoft.com/office/officeart/2008/layout/HorizontalMultiLevelHierarchy"/>
    <dgm:cxn modelId="{D7282FDC-62E8-4871-B4B9-CBD3FB86B636}" type="presParOf" srcId="{282C4C0C-3D94-483F-BBC3-7B381705A40D}" destId="{F37F3BB1-C34C-495F-892F-1AE5D8C6F102}" srcOrd="1" destOrd="0" presId="urn:microsoft.com/office/officeart/2008/layout/HorizontalMultiLevelHierarchy"/>
    <dgm:cxn modelId="{1B16192C-F2EC-4B43-A374-1007FF8C92E4}" type="presParOf" srcId="{F37F3BB1-C34C-495F-892F-1AE5D8C6F102}" destId="{6C289FA6-5368-4CE1-9F31-1FA2652B6F0C}" srcOrd="0" destOrd="0" presId="urn:microsoft.com/office/officeart/2008/layout/HorizontalMultiLevelHierarchy"/>
    <dgm:cxn modelId="{A705600B-739F-4416-BDD4-76716EDD8EF3}" type="presParOf" srcId="{F37F3BB1-C34C-495F-892F-1AE5D8C6F102}" destId="{F135F9AA-6C56-49E9-99FA-F97A73442CF5}" srcOrd="1" destOrd="0" presId="urn:microsoft.com/office/officeart/2008/layout/HorizontalMultiLevelHierarchy"/>
  </dgm:cxnLst>
  <dgm:bg/>
  <dgm:whole/>
  <dgm:extLst>
    <a:ext uri="http://schemas.microsoft.com/office/drawing/2008/diagram">
      <dsp:dataModelExt xmlns:dsp="http://schemas.microsoft.com/office/drawing/2008/diagram" relId="rId18"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ED37B804-845C-4D24-AD6F-89F92CD1977D}">
      <dsp:nvSpPr>
        <dsp:cNvPr id="0" name=""/>
        <dsp:cNvSpPr/>
      </dsp:nvSpPr>
      <dsp:spPr>
        <a:xfrm>
          <a:off x="228602" y="1399822"/>
          <a:ext cx="249245" cy="884696"/>
        </a:xfrm>
        <a:custGeom>
          <a:avLst/>
          <a:gdLst/>
          <a:ahLst/>
          <a:cxnLst/>
          <a:rect l="0" t="0" r="0" b="0"/>
          <a:pathLst>
            <a:path>
              <a:moveTo>
                <a:pt x="0" y="0"/>
              </a:moveTo>
              <a:lnTo>
                <a:pt x="124622" y="0"/>
              </a:lnTo>
              <a:lnTo>
                <a:pt x="124622" y="884696"/>
              </a:lnTo>
              <a:lnTo>
                <a:pt x="249245" y="884696"/>
              </a:lnTo>
            </a:path>
          </a:pathLst>
        </a:custGeom>
        <a:noFill/>
        <a:ln w="12700" cap="flat" cmpd="sng" algn="ctr">
          <a:solidFill>
            <a:schemeClr val="accent1">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lvl="0" algn="ctr" defTabSz="222250">
            <a:lnSpc>
              <a:spcPct val="90000"/>
            </a:lnSpc>
            <a:spcBef>
              <a:spcPct val="0"/>
            </a:spcBef>
            <a:spcAft>
              <a:spcPct val="35000"/>
            </a:spcAft>
          </a:pPr>
          <a:endParaRPr lang="es-CO" sz="500" kern="1200"/>
        </a:p>
      </dsp:txBody>
      <dsp:txXfrm>
        <a:off x="330246" y="1819192"/>
        <a:ext cx="45956" cy="45956"/>
      </dsp:txXfrm>
    </dsp:sp>
    <dsp:sp modelId="{B8B5EADF-33AE-46BD-B923-A041B35536CE}">
      <dsp:nvSpPr>
        <dsp:cNvPr id="0" name=""/>
        <dsp:cNvSpPr/>
      </dsp:nvSpPr>
      <dsp:spPr>
        <a:xfrm>
          <a:off x="228602" y="1399822"/>
          <a:ext cx="249245" cy="410898"/>
        </a:xfrm>
        <a:custGeom>
          <a:avLst/>
          <a:gdLst/>
          <a:ahLst/>
          <a:cxnLst/>
          <a:rect l="0" t="0" r="0" b="0"/>
          <a:pathLst>
            <a:path>
              <a:moveTo>
                <a:pt x="0" y="0"/>
              </a:moveTo>
              <a:lnTo>
                <a:pt x="124622" y="0"/>
              </a:lnTo>
              <a:lnTo>
                <a:pt x="124622" y="410898"/>
              </a:lnTo>
              <a:lnTo>
                <a:pt x="249245" y="410898"/>
              </a:lnTo>
            </a:path>
          </a:pathLst>
        </a:custGeom>
        <a:noFill/>
        <a:ln w="12700" cap="flat" cmpd="sng" algn="ctr">
          <a:solidFill>
            <a:schemeClr val="accent1">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lvl="0" algn="ctr" defTabSz="222250">
            <a:lnSpc>
              <a:spcPct val="90000"/>
            </a:lnSpc>
            <a:spcBef>
              <a:spcPct val="0"/>
            </a:spcBef>
            <a:spcAft>
              <a:spcPct val="35000"/>
            </a:spcAft>
          </a:pPr>
          <a:endParaRPr lang="es-CO" sz="500" kern="1200"/>
        </a:p>
      </dsp:txBody>
      <dsp:txXfrm>
        <a:off x="341210" y="1593257"/>
        <a:ext cx="24029" cy="24029"/>
      </dsp:txXfrm>
    </dsp:sp>
    <dsp:sp modelId="{44734A26-6436-42C9-8630-C9C9DB9C042A}">
      <dsp:nvSpPr>
        <dsp:cNvPr id="0" name=""/>
        <dsp:cNvSpPr/>
      </dsp:nvSpPr>
      <dsp:spPr>
        <a:xfrm>
          <a:off x="228602" y="1291202"/>
          <a:ext cx="249245" cy="91440"/>
        </a:xfrm>
        <a:custGeom>
          <a:avLst/>
          <a:gdLst/>
          <a:ahLst/>
          <a:cxnLst/>
          <a:rect l="0" t="0" r="0" b="0"/>
          <a:pathLst>
            <a:path>
              <a:moveTo>
                <a:pt x="0" y="108620"/>
              </a:moveTo>
              <a:lnTo>
                <a:pt x="124622" y="108620"/>
              </a:lnTo>
              <a:lnTo>
                <a:pt x="124622" y="45720"/>
              </a:lnTo>
              <a:lnTo>
                <a:pt x="249245" y="45720"/>
              </a:lnTo>
            </a:path>
          </a:pathLst>
        </a:custGeom>
        <a:noFill/>
        <a:ln w="12700" cap="flat" cmpd="sng" algn="ctr">
          <a:solidFill>
            <a:schemeClr val="accent1">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lvl="0" algn="ctr" defTabSz="222250">
            <a:lnSpc>
              <a:spcPct val="90000"/>
            </a:lnSpc>
            <a:spcBef>
              <a:spcPct val="0"/>
            </a:spcBef>
            <a:spcAft>
              <a:spcPct val="35000"/>
            </a:spcAft>
          </a:pPr>
          <a:endParaRPr lang="es-CO" sz="500" kern="1200"/>
        </a:p>
      </dsp:txBody>
      <dsp:txXfrm>
        <a:off x="346798" y="1330495"/>
        <a:ext cx="12852" cy="12852"/>
      </dsp:txXfrm>
    </dsp:sp>
    <dsp:sp modelId="{BD06AFA7-66B0-4408-AE72-C1A677CC039C}">
      <dsp:nvSpPr>
        <dsp:cNvPr id="0" name=""/>
        <dsp:cNvSpPr/>
      </dsp:nvSpPr>
      <dsp:spPr>
        <a:xfrm>
          <a:off x="1416051" y="863123"/>
          <a:ext cx="305043" cy="572905"/>
        </a:xfrm>
        <a:custGeom>
          <a:avLst/>
          <a:gdLst/>
          <a:ahLst/>
          <a:cxnLst/>
          <a:rect l="0" t="0" r="0" b="0"/>
          <a:pathLst>
            <a:path>
              <a:moveTo>
                <a:pt x="305043" y="0"/>
              </a:moveTo>
              <a:lnTo>
                <a:pt x="0" y="572905"/>
              </a:lnTo>
            </a:path>
          </a:pathLst>
        </a:custGeom>
        <a:noFill/>
        <a:ln w="12700" cap="flat" cmpd="sng" algn="ctr">
          <a:solidFill>
            <a:schemeClr val="bg1"/>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lvl="0" algn="ctr" defTabSz="222250">
            <a:lnSpc>
              <a:spcPct val="90000"/>
            </a:lnSpc>
            <a:spcBef>
              <a:spcPct val="0"/>
            </a:spcBef>
            <a:spcAft>
              <a:spcPct val="35000"/>
            </a:spcAft>
          </a:pPr>
          <a:endParaRPr lang="es-CO" sz="500" kern="1200"/>
        </a:p>
      </dsp:txBody>
      <dsp:txXfrm>
        <a:off x="1552347" y="1133350"/>
        <a:ext cx="32452" cy="32452"/>
      </dsp:txXfrm>
    </dsp:sp>
    <dsp:sp modelId="{B4CB9C5F-992B-4292-8382-75074E718211}">
      <dsp:nvSpPr>
        <dsp:cNvPr id="0" name=""/>
        <dsp:cNvSpPr/>
      </dsp:nvSpPr>
      <dsp:spPr>
        <a:xfrm>
          <a:off x="228602" y="863123"/>
          <a:ext cx="249245" cy="536699"/>
        </a:xfrm>
        <a:custGeom>
          <a:avLst/>
          <a:gdLst/>
          <a:ahLst/>
          <a:cxnLst/>
          <a:rect l="0" t="0" r="0" b="0"/>
          <a:pathLst>
            <a:path>
              <a:moveTo>
                <a:pt x="0" y="536699"/>
              </a:moveTo>
              <a:lnTo>
                <a:pt x="124622" y="536699"/>
              </a:lnTo>
              <a:lnTo>
                <a:pt x="124622" y="0"/>
              </a:lnTo>
              <a:lnTo>
                <a:pt x="249245" y="0"/>
              </a:lnTo>
            </a:path>
          </a:pathLst>
        </a:custGeom>
        <a:noFill/>
        <a:ln w="12700" cap="flat" cmpd="sng" algn="ctr">
          <a:solidFill>
            <a:schemeClr val="accent1">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lvl="0" algn="ctr" defTabSz="222250">
            <a:lnSpc>
              <a:spcPct val="90000"/>
            </a:lnSpc>
            <a:spcBef>
              <a:spcPct val="0"/>
            </a:spcBef>
            <a:spcAft>
              <a:spcPct val="35000"/>
            </a:spcAft>
          </a:pPr>
          <a:endParaRPr lang="es-CO" sz="500" kern="1200"/>
        </a:p>
      </dsp:txBody>
      <dsp:txXfrm>
        <a:off x="338431" y="1116679"/>
        <a:ext cx="29587" cy="29587"/>
      </dsp:txXfrm>
    </dsp:sp>
    <dsp:sp modelId="{53DF63E2-B5CE-433F-B119-31D00C52F0A7}">
      <dsp:nvSpPr>
        <dsp:cNvPr id="0" name=""/>
        <dsp:cNvSpPr/>
      </dsp:nvSpPr>
      <dsp:spPr>
        <a:xfrm rot="16200000">
          <a:off x="-883169" y="1285521"/>
          <a:ext cx="1994941" cy="228602"/>
        </a:xfrm>
        <a:prstGeom prst="rect">
          <a:avLst/>
        </a:prstGeom>
        <a:solidFill>
          <a:srgbClr val="F9EBF7"/>
        </a:solidFill>
        <a:ln w="12700" cap="flat" cmpd="sng" algn="ctr">
          <a:solidFill>
            <a:srgbClr val="FF99FF"/>
          </a:solidFill>
          <a:prstDash val="solid"/>
          <a:miter lim="800000"/>
        </a:ln>
        <a:effectLst>
          <a:innerShdw blurRad="63500" dist="50800" dir="2700000">
            <a:prstClr val="black">
              <a:alpha val="50000"/>
            </a:prstClr>
          </a:innerShdw>
        </a:effectLst>
      </dsp:spPr>
      <dsp:style>
        <a:lnRef idx="2">
          <a:scrgbClr r="0" g="0" b="0"/>
        </a:lnRef>
        <a:fillRef idx="1">
          <a:scrgbClr r="0" g="0" b="0"/>
        </a:fillRef>
        <a:effectRef idx="0">
          <a:scrgbClr r="0" g="0" b="0"/>
        </a:effectRef>
        <a:fontRef idx="minor">
          <a:schemeClr val="lt1"/>
        </a:fontRef>
      </dsp:style>
      <dsp:txBody>
        <a:bodyPr spcFirstLastPara="0" vert="horz" wrap="square" lIns="7620" tIns="7620" rIns="7620" bIns="7620" numCol="1" spcCol="1270" anchor="ctr" anchorCtr="0">
          <a:noAutofit/>
        </a:bodyPr>
        <a:lstStyle/>
        <a:p>
          <a:pPr lvl="0" algn="ctr" defTabSz="533400">
            <a:lnSpc>
              <a:spcPct val="90000"/>
            </a:lnSpc>
            <a:spcBef>
              <a:spcPct val="0"/>
            </a:spcBef>
            <a:spcAft>
              <a:spcPct val="35000"/>
            </a:spcAft>
          </a:pPr>
          <a:r>
            <a:rPr lang="es-CO" sz="1200" kern="1200" dirty="0">
              <a:solidFill>
                <a:schemeClr val="tx1"/>
              </a:solidFill>
            </a:rPr>
            <a:t>RIESGOS Y CONTROLES</a:t>
          </a:r>
        </a:p>
      </dsp:txBody>
      <dsp:txXfrm>
        <a:off x="-883169" y="1285521"/>
        <a:ext cx="1994941" cy="228602"/>
      </dsp:txXfrm>
    </dsp:sp>
    <dsp:sp modelId="{8EB2815E-E487-4256-AF21-7FD52994F72B}">
      <dsp:nvSpPr>
        <dsp:cNvPr id="0" name=""/>
        <dsp:cNvSpPr/>
      </dsp:nvSpPr>
      <dsp:spPr>
        <a:xfrm>
          <a:off x="477847" y="673604"/>
          <a:ext cx="1243247" cy="379038"/>
        </a:xfrm>
        <a:prstGeom prst="roundRect">
          <a:avLst/>
        </a:prstGeom>
        <a:solidFill>
          <a:schemeClr val="accent4">
            <a:lumMod val="20000"/>
            <a:lumOff val="80000"/>
          </a:schemeClr>
        </a:solidFill>
        <a:ln w="12700" cap="flat" cmpd="sng" algn="ctr">
          <a:solidFill>
            <a:schemeClr val="lt1">
              <a:hueOff val="0"/>
              <a:satOff val="0"/>
              <a:lumOff val="0"/>
              <a:alphaOff val="0"/>
            </a:schemeClr>
          </a:solidFill>
          <a:prstDash val="solid"/>
          <a:miter lim="800000"/>
        </a:ln>
        <a:effectLst>
          <a:innerShdw blurRad="63500" dist="50800" dir="2700000">
            <a:prstClr val="black">
              <a:alpha val="50000"/>
            </a:prstClr>
          </a:innerShdw>
        </a:effectLst>
      </dsp:spPr>
      <dsp:style>
        <a:lnRef idx="2">
          <a:scrgbClr r="0" g="0" b="0"/>
        </a:lnRef>
        <a:fillRef idx="1">
          <a:scrgbClr r="0" g="0" b="0"/>
        </a:fillRef>
        <a:effectRef idx="0">
          <a:scrgbClr r="0" g="0" b="0"/>
        </a:effectRef>
        <a:fontRef idx="minor">
          <a:schemeClr val="lt1"/>
        </a:fontRef>
      </dsp:style>
      <dsp:txBody>
        <a:bodyPr spcFirstLastPara="0" vert="horz" wrap="square" lIns="4445" tIns="4445" rIns="4445" bIns="4445" numCol="1" spcCol="1270" anchor="ctr" anchorCtr="0">
          <a:noAutofit/>
        </a:bodyPr>
        <a:lstStyle/>
        <a:p>
          <a:pPr lvl="0" algn="ctr" defTabSz="311150">
            <a:lnSpc>
              <a:spcPct val="90000"/>
            </a:lnSpc>
            <a:spcBef>
              <a:spcPct val="0"/>
            </a:spcBef>
            <a:spcAft>
              <a:spcPct val="35000"/>
            </a:spcAft>
          </a:pPr>
          <a:r>
            <a:rPr lang="es-CO" sz="700" kern="1200" dirty="0">
              <a:solidFill>
                <a:schemeClr val="tx1"/>
              </a:solidFill>
            </a:rPr>
            <a:t>Materialidad de Estados financieros</a:t>
          </a:r>
        </a:p>
      </dsp:txBody>
      <dsp:txXfrm>
        <a:off x="496350" y="692107"/>
        <a:ext cx="1206241" cy="342032"/>
      </dsp:txXfrm>
    </dsp:sp>
    <dsp:sp modelId="{277B0186-E57B-49FD-A796-668A274E1B36}">
      <dsp:nvSpPr>
        <dsp:cNvPr id="0" name=""/>
        <dsp:cNvSpPr/>
      </dsp:nvSpPr>
      <dsp:spPr>
        <a:xfrm rot="16200000">
          <a:off x="1416051" y="1260536"/>
          <a:ext cx="1243247" cy="350986"/>
        </a:xfrm>
        <a:prstGeom prst="rect">
          <a:avLst/>
        </a:prstGeom>
        <a:solidFill>
          <a:srgbClr val="00FF99"/>
        </a:solidFill>
        <a:ln w="12700" cap="flat" cmpd="sng" algn="ctr">
          <a:solidFill>
            <a:schemeClr val="lt1">
              <a:hueOff val="0"/>
              <a:satOff val="0"/>
              <a:lumOff val="0"/>
              <a:alphaOff val="0"/>
            </a:schemeClr>
          </a:solidFill>
          <a:prstDash val="solid"/>
          <a:miter lim="800000"/>
        </a:ln>
        <a:effectLst>
          <a:innerShdw blurRad="63500" dist="50800" dir="2700000">
            <a:prstClr val="black">
              <a:alpha val="50000"/>
            </a:prstClr>
          </a:innerShdw>
        </a:effectLst>
      </dsp:spPr>
      <dsp:style>
        <a:lnRef idx="2">
          <a:scrgbClr r="0" g="0" b="0"/>
        </a:lnRef>
        <a:fillRef idx="1">
          <a:scrgbClr r="0" g="0" b="0"/>
        </a:fillRef>
        <a:effectRef idx="0">
          <a:scrgbClr r="0" g="0" b="0"/>
        </a:effectRef>
        <a:fontRef idx="minor">
          <a:schemeClr val="lt1"/>
        </a:fontRef>
      </dsp:style>
      <dsp:txBody>
        <a:bodyPr spcFirstLastPara="0" vert="horz" wrap="square" lIns="6985" tIns="6985" rIns="6985" bIns="6985" numCol="1" spcCol="1270" anchor="ctr" anchorCtr="0">
          <a:noAutofit/>
        </a:bodyPr>
        <a:lstStyle/>
        <a:p>
          <a:pPr lvl="0" algn="ctr" defTabSz="466725">
            <a:lnSpc>
              <a:spcPct val="90000"/>
            </a:lnSpc>
            <a:spcBef>
              <a:spcPct val="0"/>
            </a:spcBef>
            <a:spcAft>
              <a:spcPct val="35000"/>
            </a:spcAft>
          </a:pPr>
          <a:r>
            <a:rPr lang="es-CO" sz="1050" b="1" kern="1200" dirty="0">
              <a:solidFill>
                <a:schemeClr val="tx1"/>
              </a:solidFill>
            </a:rPr>
            <a:t>MUESTRA</a:t>
          </a:r>
          <a:endParaRPr lang="es-CO" sz="900" b="1" kern="1200" dirty="0">
            <a:solidFill>
              <a:schemeClr val="tx1"/>
            </a:solidFill>
          </a:endParaRPr>
        </a:p>
      </dsp:txBody>
      <dsp:txXfrm>
        <a:off x="1416051" y="1260536"/>
        <a:ext cx="1243247" cy="350986"/>
      </dsp:txXfrm>
    </dsp:sp>
    <dsp:sp modelId="{6B63A7A6-E799-4B2F-958F-692887F28F08}">
      <dsp:nvSpPr>
        <dsp:cNvPr id="0" name=""/>
        <dsp:cNvSpPr/>
      </dsp:nvSpPr>
      <dsp:spPr>
        <a:xfrm>
          <a:off x="477847" y="1147402"/>
          <a:ext cx="1243247" cy="379038"/>
        </a:xfrm>
        <a:prstGeom prst="roundRect">
          <a:avLst/>
        </a:prstGeom>
        <a:solidFill>
          <a:schemeClr val="accent4">
            <a:lumMod val="20000"/>
            <a:lumOff val="80000"/>
          </a:schemeClr>
        </a:solidFill>
        <a:ln w="12700" cap="flat" cmpd="sng" algn="ctr">
          <a:solidFill>
            <a:schemeClr val="lt1">
              <a:hueOff val="0"/>
              <a:satOff val="0"/>
              <a:lumOff val="0"/>
              <a:alphaOff val="0"/>
            </a:schemeClr>
          </a:solidFill>
          <a:prstDash val="solid"/>
          <a:miter lim="800000"/>
        </a:ln>
        <a:effectLst>
          <a:innerShdw blurRad="63500" dist="50800" dir="2700000">
            <a:prstClr val="black">
              <a:alpha val="50000"/>
            </a:prstClr>
          </a:innerShdw>
        </a:effectLst>
      </dsp:spPr>
      <dsp:style>
        <a:lnRef idx="2">
          <a:scrgbClr r="0" g="0" b="0"/>
        </a:lnRef>
        <a:fillRef idx="1">
          <a:scrgbClr r="0" g="0" b="0"/>
        </a:fillRef>
        <a:effectRef idx="0">
          <a:scrgbClr r="0" g="0" b="0"/>
        </a:effectRef>
        <a:fontRef idx="minor">
          <a:schemeClr val="lt1"/>
        </a:fontRef>
      </dsp:style>
      <dsp:txBody>
        <a:bodyPr spcFirstLastPara="0" vert="horz" wrap="square" lIns="4445" tIns="4445" rIns="4445" bIns="4445" numCol="1" spcCol="1270" anchor="ctr" anchorCtr="0">
          <a:noAutofit/>
        </a:bodyPr>
        <a:lstStyle/>
        <a:p>
          <a:pPr lvl="0" algn="ctr" defTabSz="311150">
            <a:lnSpc>
              <a:spcPct val="90000"/>
            </a:lnSpc>
            <a:spcBef>
              <a:spcPct val="0"/>
            </a:spcBef>
            <a:spcAft>
              <a:spcPct val="35000"/>
            </a:spcAft>
          </a:pPr>
          <a:r>
            <a:rPr lang="es-CO" sz="700" kern="1200" dirty="0">
              <a:solidFill>
                <a:schemeClr val="tx1"/>
              </a:solidFill>
            </a:rPr>
            <a:t>Materialidad de Presupuesto de Ingresos y Gastos o Costos y Gastos</a:t>
          </a:r>
        </a:p>
      </dsp:txBody>
      <dsp:txXfrm>
        <a:off x="496350" y="1165905"/>
        <a:ext cx="1206241" cy="342032"/>
      </dsp:txXfrm>
    </dsp:sp>
    <dsp:sp modelId="{D2C0A79F-85D2-4930-8F61-F98C6D623313}">
      <dsp:nvSpPr>
        <dsp:cNvPr id="0" name=""/>
        <dsp:cNvSpPr/>
      </dsp:nvSpPr>
      <dsp:spPr>
        <a:xfrm>
          <a:off x="477847" y="1621201"/>
          <a:ext cx="1243247" cy="379038"/>
        </a:xfrm>
        <a:prstGeom prst="roundRect">
          <a:avLst/>
        </a:prstGeom>
        <a:solidFill>
          <a:schemeClr val="accent4">
            <a:lumMod val="20000"/>
            <a:lumOff val="80000"/>
          </a:schemeClr>
        </a:solidFill>
        <a:ln w="12700" cap="flat" cmpd="sng" algn="ctr">
          <a:solidFill>
            <a:schemeClr val="lt1">
              <a:hueOff val="0"/>
              <a:satOff val="0"/>
              <a:lumOff val="0"/>
              <a:alphaOff val="0"/>
            </a:schemeClr>
          </a:solidFill>
          <a:prstDash val="solid"/>
          <a:miter lim="800000"/>
        </a:ln>
        <a:effectLst>
          <a:innerShdw blurRad="63500" dist="50800" dir="2700000">
            <a:prstClr val="black">
              <a:alpha val="50000"/>
            </a:prstClr>
          </a:innerShdw>
        </a:effectLst>
      </dsp:spPr>
      <dsp:style>
        <a:lnRef idx="2">
          <a:scrgbClr r="0" g="0" b="0"/>
        </a:lnRef>
        <a:fillRef idx="1">
          <a:scrgbClr r="0" g="0" b="0"/>
        </a:fillRef>
        <a:effectRef idx="0">
          <a:scrgbClr r="0" g="0" b="0"/>
        </a:effectRef>
        <a:fontRef idx="minor">
          <a:schemeClr val="lt1"/>
        </a:fontRef>
      </dsp:style>
      <dsp:txBody>
        <a:bodyPr spcFirstLastPara="0" vert="horz" wrap="square" lIns="4445" tIns="4445" rIns="4445" bIns="4445" numCol="1" spcCol="1270" anchor="ctr" anchorCtr="0">
          <a:noAutofit/>
        </a:bodyPr>
        <a:lstStyle/>
        <a:p>
          <a:pPr lvl="0" algn="ctr" defTabSz="311150">
            <a:lnSpc>
              <a:spcPct val="90000"/>
            </a:lnSpc>
            <a:spcBef>
              <a:spcPct val="0"/>
            </a:spcBef>
            <a:spcAft>
              <a:spcPct val="35000"/>
            </a:spcAft>
          </a:pPr>
          <a:r>
            <a:rPr lang="es-CO" sz="700" kern="1200" dirty="0">
              <a:solidFill>
                <a:schemeClr val="tx1"/>
              </a:solidFill>
            </a:rPr>
            <a:t>Materialidad de Planes, Programas y proyectos</a:t>
          </a:r>
        </a:p>
      </dsp:txBody>
      <dsp:txXfrm>
        <a:off x="496350" y="1639704"/>
        <a:ext cx="1206241" cy="342032"/>
      </dsp:txXfrm>
    </dsp:sp>
    <dsp:sp modelId="{96A4AA95-556F-41CB-956D-190166B0BAE5}">
      <dsp:nvSpPr>
        <dsp:cNvPr id="0" name=""/>
        <dsp:cNvSpPr/>
      </dsp:nvSpPr>
      <dsp:spPr>
        <a:xfrm>
          <a:off x="477847" y="2095000"/>
          <a:ext cx="1243247" cy="379038"/>
        </a:xfrm>
        <a:prstGeom prst="roundRect">
          <a:avLst/>
        </a:prstGeom>
        <a:solidFill>
          <a:schemeClr val="accent4">
            <a:lumMod val="20000"/>
            <a:lumOff val="80000"/>
          </a:schemeClr>
        </a:solidFill>
        <a:ln w="12700" cap="flat" cmpd="sng" algn="ctr">
          <a:solidFill>
            <a:schemeClr val="lt1">
              <a:hueOff val="0"/>
              <a:satOff val="0"/>
              <a:lumOff val="0"/>
              <a:alphaOff val="0"/>
            </a:schemeClr>
          </a:solidFill>
          <a:prstDash val="solid"/>
          <a:miter lim="800000"/>
        </a:ln>
        <a:effectLst>
          <a:innerShdw blurRad="63500" dist="50800" dir="2700000">
            <a:prstClr val="black">
              <a:alpha val="50000"/>
            </a:prstClr>
          </a:innerShdw>
        </a:effectLst>
      </dsp:spPr>
      <dsp:style>
        <a:lnRef idx="2">
          <a:scrgbClr r="0" g="0" b="0"/>
        </a:lnRef>
        <a:fillRef idx="1">
          <a:scrgbClr r="0" g="0" b="0"/>
        </a:fillRef>
        <a:effectRef idx="0">
          <a:scrgbClr r="0" g="0" b="0"/>
        </a:effectRef>
        <a:fontRef idx="minor">
          <a:schemeClr val="lt1"/>
        </a:fontRef>
      </dsp:style>
      <dsp:txBody>
        <a:bodyPr spcFirstLastPara="0" vert="horz" wrap="square" lIns="4445" tIns="4445" rIns="4445" bIns="4445" numCol="1" spcCol="1270" anchor="ctr" anchorCtr="0">
          <a:noAutofit/>
        </a:bodyPr>
        <a:lstStyle/>
        <a:p>
          <a:pPr lvl="0" algn="ctr" defTabSz="311150">
            <a:lnSpc>
              <a:spcPct val="90000"/>
            </a:lnSpc>
            <a:spcBef>
              <a:spcPct val="0"/>
            </a:spcBef>
            <a:spcAft>
              <a:spcPct val="35000"/>
            </a:spcAft>
          </a:pPr>
          <a:r>
            <a:rPr lang="es-CO" sz="700" kern="1200" dirty="0">
              <a:solidFill>
                <a:schemeClr val="tx1"/>
              </a:solidFill>
            </a:rPr>
            <a:t>Materialidad del Gasto Público</a:t>
          </a:r>
        </a:p>
      </dsp:txBody>
      <dsp:txXfrm>
        <a:off x="496350" y="2113503"/>
        <a:ext cx="1206241" cy="342032"/>
      </dsp:txXfrm>
    </dsp:sp>
  </dsp:spTree>
</dsp:drawing>
</file>

<file path=xl/diagrams/drawing2.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0CA1BCBC-A7BF-425F-9614-5A361BDE56B3}">
      <dsp:nvSpPr>
        <dsp:cNvPr id="0" name=""/>
        <dsp:cNvSpPr/>
      </dsp:nvSpPr>
      <dsp:spPr>
        <a:xfrm>
          <a:off x="155619" y="1850822"/>
          <a:ext cx="179334" cy="850331"/>
        </a:xfrm>
        <a:custGeom>
          <a:avLst/>
          <a:gdLst/>
          <a:ahLst/>
          <a:cxnLst/>
          <a:rect l="0" t="0" r="0" b="0"/>
          <a:pathLst>
            <a:path>
              <a:moveTo>
                <a:pt x="0" y="0"/>
              </a:moveTo>
              <a:lnTo>
                <a:pt x="89667" y="0"/>
              </a:lnTo>
              <a:lnTo>
                <a:pt x="89667" y="850331"/>
              </a:lnTo>
              <a:lnTo>
                <a:pt x="179334" y="850331"/>
              </a:lnTo>
            </a:path>
          </a:pathLst>
        </a:custGeom>
        <a:noFill/>
        <a:ln w="12700" cap="flat" cmpd="sng" algn="ctr">
          <a:solidFill>
            <a:schemeClr val="accent1">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lvl="0" algn="ctr" defTabSz="222250">
            <a:lnSpc>
              <a:spcPct val="90000"/>
            </a:lnSpc>
            <a:spcBef>
              <a:spcPct val="0"/>
            </a:spcBef>
            <a:spcAft>
              <a:spcPct val="35000"/>
            </a:spcAft>
          </a:pPr>
          <a:endParaRPr lang="es-CO" sz="500" kern="1200"/>
        </a:p>
      </dsp:txBody>
      <dsp:txXfrm>
        <a:off x="223561" y="2254262"/>
        <a:ext cx="43451" cy="43451"/>
      </dsp:txXfrm>
    </dsp:sp>
    <dsp:sp modelId="{CA4DBABD-D001-4BE7-AC1D-A81F33FBBBF1}">
      <dsp:nvSpPr>
        <dsp:cNvPr id="0" name=""/>
        <dsp:cNvSpPr/>
      </dsp:nvSpPr>
      <dsp:spPr>
        <a:xfrm>
          <a:off x="155619" y="1850822"/>
          <a:ext cx="179334" cy="500664"/>
        </a:xfrm>
        <a:custGeom>
          <a:avLst/>
          <a:gdLst/>
          <a:ahLst/>
          <a:cxnLst/>
          <a:rect l="0" t="0" r="0" b="0"/>
          <a:pathLst>
            <a:path>
              <a:moveTo>
                <a:pt x="0" y="0"/>
              </a:moveTo>
              <a:lnTo>
                <a:pt x="89667" y="0"/>
              </a:lnTo>
              <a:lnTo>
                <a:pt x="89667" y="500664"/>
              </a:lnTo>
              <a:lnTo>
                <a:pt x="179334" y="500664"/>
              </a:lnTo>
            </a:path>
          </a:pathLst>
        </a:custGeom>
        <a:noFill/>
        <a:ln w="12700" cap="flat" cmpd="sng" algn="ctr">
          <a:solidFill>
            <a:schemeClr val="accent1">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lvl="0" algn="ctr" defTabSz="222250">
            <a:lnSpc>
              <a:spcPct val="90000"/>
            </a:lnSpc>
            <a:spcBef>
              <a:spcPct val="0"/>
            </a:spcBef>
            <a:spcAft>
              <a:spcPct val="35000"/>
            </a:spcAft>
          </a:pPr>
          <a:endParaRPr lang="es-CO" sz="500" kern="1200"/>
        </a:p>
      </dsp:txBody>
      <dsp:txXfrm>
        <a:off x="231991" y="2087859"/>
        <a:ext cx="26590" cy="26590"/>
      </dsp:txXfrm>
    </dsp:sp>
    <dsp:sp modelId="{4CCBA7E0-591F-4C99-9C0C-4495E9633BC6}">
      <dsp:nvSpPr>
        <dsp:cNvPr id="0" name=""/>
        <dsp:cNvSpPr/>
      </dsp:nvSpPr>
      <dsp:spPr>
        <a:xfrm>
          <a:off x="155619" y="1850822"/>
          <a:ext cx="179334" cy="150997"/>
        </a:xfrm>
        <a:custGeom>
          <a:avLst/>
          <a:gdLst/>
          <a:ahLst/>
          <a:cxnLst/>
          <a:rect l="0" t="0" r="0" b="0"/>
          <a:pathLst>
            <a:path>
              <a:moveTo>
                <a:pt x="0" y="0"/>
              </a:moveTo>
              <a:lnTo>
                <a:pt x="89667" y="0"/>
              </a:lnTo>
              <a:lnTo>
                <a:pt x="89667" y="150997"/>
              </a:lnTo>
              <a:lnTo>
                <a:pt x="179334" y="150997"/>
              </a:lnTo>
            </a:path>
          </a:pathLst>
        </a:custGeom>
        <a:noFill/>
        <a:ln w="12700" cap="flat" cmpd="sng" algn="ctr">
          <a:solidFill>
            <a:schemeClr val="accent1">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lvl="0" algn="ctr" defTabSz="222250">
            <a:lnSpc>
              <a:spcPct val="90000"/>
            </a:lnSpc>
            <a:spcBef>
              <a:spcPct val="0"/>
            </a:spcBef>
            <a:spcAft>
              <a:spcPct val="35000"/>
            </a:spcAft>
          </a:pPr>
          <a:endParaRPr lang="es-CO" sz="500" kern="1200"/>
        </a:p>
      </dsp:txBody>
      <dsp:txXfrm>
        <a:off x="239426" y="1920460"/>
        <a:ext cx="11721" cy="11721"/>
      </dsp:txXfrm>
    </dsp:sp>
    <dsp:sp modelId="{782252AA-9AB9-4D3B-A653-2359D04A3CBB}">
      <dsp:nvSpPr>
        <dsp:cNvPr id="0" name=""/>
        <dsp:cNvSpPr/>
      </dsp:nvSpPr>
      <dsp:spPr>
        <a:xfrm>
          <a:off x="155619" y="1652152"/>
          <a:ext cx="179334" cy="198669"/>
        </a:xfrm>
        <a:custGeom>
          <a:avLst/>
          <a:gdLst/>
          <a:ahLst/>
          <a:cxnLst/>
          <a:rect l="0" t="0" r="0" b="0"/>
          <a:pathLst>
            <a:path>
              <a:moveTo>
                <a:pt x="0" y="198669"/>
              </a:moveTo>
              <a:lnTo>
                <a:pt x="89667" y="198669"/>
              </a:lnTo>
              <a:lnTo>
                <a:pt x="89667" y="0"/>
              </a:lnTo>
              <a:lnTo>
                <a:pt x="179334" y="0"/>
              </a:lnTo>
            </a:path>
          </a:pathLst>
        </a:custGeom>
        <a:noFill/>
        <a:ln w="12700" cap="flat" cmpd="sng" algn="ctr">
          <a:solidFill>
            <a:schemeClr val="accent1">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lvl="0" algn="ctr" defTabSz="222250">
            <a:lnSpc>
              <a:spcPct val="90000"/>
            </a:lnSpc>
            <a:spcBef>
              <a:spcPct val="0"/>
            </a:spcBef>
            <a:spcAft>
              <a:spcPct val="35000"/>
            </a:spcAft>
          </a:pPr>
          <a:endParaRPr lang="es-CO" sz="500" kern="1200"/>
        </a:p>
      </dsp:txBody>
      <dsp:txXfrm>
        <a:off x="238596" y="1744796"/>
        <a:ext cx="13381" cy="13381"/>
      </dsp:txXfrm>
    </dsp:sp>
    <dsp:sp modelId="{21CC42E7-D0DC-42CD-B3A6-8B6EE7998751}">
      <dsp:nvSpPr>
        <dsp:cNvPr id="0" name=""/>
        <dsp:cNvSpPr/>
      </dsp:nvSpPr>
      <dsp:spPr>
        <a:xfrm>
          <a:off x="155619" y="1302485"/>
          <a:ext cx="179334" cy="548336"/>
        </a:xfrm>
        <a:custGeom>
          <a:avLst/>
          <a:gdLst/>
          <a:ahLst/>
          <a:cxnLst/>
          <a:rect l="0" t="0" r="0" b="0"/>
          <a:pathLst>
            <a:path>
              <a:moveTo>
                <a:pt x="0" y="548336"/>
              </a:moveTo>
              <a:lnTo>
                <a:pt x="89667" y="548336"/>
              </a:lnTo>
              <a:lnTo>
                <a:pt x="89667" y="0"/>
              </a:lnTo>
              <a:lnTo>
                <a:pt x="179334" y="0"/>
              </a:lnTo>
            </a:path>
          </a:pathLst>
        </a:custGeom>
        <a:noFill/>
        <a:ln w="12700" cap="flat" cmpd="sng" algn="ctr">
          <a:solidFill>
            <a:schemeClr val="accent1">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lvl="0" algn="ctr" defTabSz="222250">
            <a:lnSpc>
              <a:spcPct val="90000"/>
            </a:lnSpc>
            <a:spcBef>
              <a:spcPct val="0"/>
            </a:spcBef>
            <a:spcAft>
              <a:spcPct val="35000"/>
            </a:spcAft>
          </a:pPr>
          <a:endParaRPr lang="es-CO" sz="500" kern="1200"/>
        </a:p>
      </dsp:txBody>
      <dsp:txXfrm>
        <a:off x="230864" y="1562231"/>
        <a:ext cx="28845" cy="28845"/>
      </dsp:txXfrm>
    </dsp:sp>
    <dsp:sp modelId="{221AE1DC-3B40-44B1-9DD8-CFCB8C1D3EBF}">
      <dsp:nvSpPr>
        <dsp:cNvPr id="0" name=""/>
        <dsp:cNvSpPr/>
      </dsp:nvSpPr>
      <dsp:spPr>
        <a:xfrm>
          <a:off x="978938" y="850159"/>
          <a:ext cx="260449" cy="951645"/>
        </a:xfrm>
        <a:custGeom>
          <a:avLst/>
          <a:gdLst/>
          <a:ahLst/>
          <a:cxnLst/>
          <a:rect l="0" t="0" r="0" b="0"/>
          <a:pathLst>
            <a:path>
              <a:moveTo>
                <a:pt x="260449" y="0"/>
              </a:moveTo>
              <a:lnTo>
                <a:pt x="0" y="951645"/>
              </a:lnTo>
            </a:path>
          </a:pathLst>
        </a:custGeom>
        <a:noFill/>
        <a:ln w="12700" cap="flat" cmpd="sng" algn="ctr">
          <a:solidFill>
            <a:schemeClr val="bg1"/>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lvl="0" algn="ctr" defTabSz="222250">
            <a:lnSpc>
              <a:spcPct val="90000"/>
            </a:lnSpc>
            <a:spcBef>
              <a:spcPct val="0"/>
            </a:spcBef>
            <a:spcAft>
              <a:spcPct val="35000"/>
            </a:spcAft>
          </a:pPr>
          <a:endParaRPr lang="es-CO" sz="500" kern="1200"/>
        </a:p>
      </dsp:txBody>
      <dsp:txXfrm>
        <a:off x="1084497" y="1301316"/>
        <a:ext cx="49332" cy="49332"/>
      </dsp:txXfrm>
    </dsp:sp>
    <dsp:sp modelId="{2F0ABBCB-57FF-4FFF-A19B-CF0E389C195D}">
      <dsp:nvSpPr>
        <dsp:cNvPr id="0" name=""/>
        <dsp:cNvSpPr/>
      </dsp:nvSpPr>
      <dsp:spPr>
        <a:xfrm>
          <a:off x="155619" y="850159"/>
          <a:ext cx="166241" cy="1000663"/>
        </a:xfrm>
        <a:custGeom>
          <a:avLst/>
          <a:gdLst/>
          <a:ahLst/>
          <a:cxnLst/>
          <a:rect l="0" t="0" r="0" b="0"/>
          <a:pathLst>
            <a:path>
              <a:moveTo>
                <a:pt x="0" y="1000663"/>
              </a:moveTo>
              <a:lnTo>
                <a:pt x="83120" y="1000663"/>
              </a:lnTo>
              <a:lnTo>
                <a:pt x="83120" y="0"/>
              </a:lnTo>
              <a:lnTo>
                <a:pt x="166241" y="0"/>
              </a:lnTo>
            </a:path>
          </a:pathLst>
        </a:custGeom>
        <a:noFill/>
        <a:ln w="12700" cap="flat" cmpd="sng" algn="ctr">
          <a:solidFill>
            <a:schemeClr val="accent1">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lvl="0" algn="ctr" defTabSz="222250">
            <a:lnSpc>
              <a:spcPct val="90000"/>
            </a:lnSpc>
            <a:spcBef>
              <a:spcPct val="0"/>
            </a:spcBef>
            <a:spcAft>
              <a:spcPct val="35000"/>
            </a:spcAft>
          </a:pPr>
          <a:endParaRPr lang="es-CO" sz="500" kern="1200"/>
        </a:p>
      </dsp:txBody>
      <dsp:txXfrm>
        <a:off x="213381" y="1325131"/>
        <a:ext cx="50718" cy="50718"/>
      </dsp:txXfrm>
    </dsp:sp>
    <dsp:sp modelId="{B389D9D3-560D-4406-86B1-FBE61C6DB0A2}">
      <dsp:nvSpPr>
        <dsp:cNvPr id="0" name=""/>
        <dsp:cNvSpPr/>
      </dsp:nvSpPr>
      <dsp:spPr>
        <a:xfrm rot="16200000">
          <a:off x="-655618" y="1775725"/>
          <a:ext cx="1472282" cy="150194"/>
        </a:xfrm>
        <a:prstGeom prst="rect">
          <a:avLst/>
        </a:prstGeom>
        <a:solidFill>
          <a:srgbClr val="9999FF"/>
        </a:solidFill>
        <a:ln w="12700" cap="flat" cmpd="sng" algn="ctr">
          <a:solidFill>
            <a:schemeClr val="lt1">
              <a:hueOff val="0"/>
              <a:satOff val="0"/>
              <a:lumOff val="0"/>
              <a:alphaOff val="0"/>
            </a:schemeClr>
          </a:solidFill>
          <a:prstDash val="solid"/>
          <a:miter lim="800000"/>
        </a:ln>
        <a:effectLst>
          <a:innerShdw blurRad="63500" dist="50800" dir="2700000">
            <a:prstClr val="black">
              <a:alpha val="50000"/>
            </a:prstClr>
          </a:innerShdw>
        </a:effectLst>
      </dsp:spPr>
      <dsp:style>
        <a:lnRef idx="2">
          <a:scrgbClr r="0" g="0" b="0"/>
        </a:lnRef>
        <a:fillRef idx="1">
          <a:scrgbClr r="0" g="0" b="0"/>
        </a:fillRef>
        <a:effectRef idx="0">
          <a:scrgbClr r="0" g="0" b="0"/>
        </a:effectRef>
        <a:fontRef idx="minor">
          <a:schemeClr val="lt1"/>
        </a:fontRef>
      </dsp:style>
      <dsp:txBody>
        <a:bodyPr spcFirstLastPara="0" vert="horz" wrap="square" lIns="7620" tIns="7620" rIns="7620" bIns="7620" numCol="1" spcCol="1270" anchor="ctr" anchorCtr="0">
          <a:noAutofit/>
        </a:bodyPr>
        <a:lstStyle/>
        <a:p>
          <a:pPr lvl="0" algn="ctr" defTabSz="533400">
            <a:lnSpc>
              <a:spcPct val="90000"/>
            </a:lnSpc>
            <a:spcBef>
              <a:spcPct val="0"/>
            </a:spcBef>
            <a:spcAft>
              <a:spcPct val="35000"/>
            </a:spcAft>
          </a:pPr>
          <a:r>
            <a:rPr lang="es-CO" sz="1200" b="1" kern="1200" dirty="0">
              <a:solidFill>
                <a:schemeClr val="tx1"/>
              </a:solidFill>
            </a:rPr>
            <a:t>PROGRAMA</a:t>
          </a:r>
          <a:endParaRPr lang="es-CO" sz="2800" b="1" kern="1200" dirty="0">
            <a:solidFill>
              <a:schemeClr val="tx1"/>
            </a:solidFill>
          </a:endParaRPr>
        </a:p>
      </dsp:txBody>
      <dsp:txXfrm>
        <a:off x="-655618" y="1775725"/>
        <a:ext cx="1472282" cy="150194"/>
      </dsp:txXfrm>
    </dsp:sp>
    <dsp:sp modelId="{7E013002-D404-475E-8AA2-962EB688EA05}">
      <dsp:nvSpPr>
        <dsp:cNvPr id="0" name=""/>
        <dsp:cNvSpPr/>
      </dsp:nvSpPr>
      <dsp:spPr>
        <a:xfrm>
          <a:off x="321861" y="710292"/>
          <a:ext cx="917526" cy="279733"/>
        </a:xfrm>
        <a:prstGeom prst="roundRect">
          <a:avLst/>
        </a:prstGeom>
        <a:solidFill>
          <a:srgbClr val="F9EBF7"/>
        </a:solidFill>
        <a:ln w="12700" cap="flat" cmpd="sng" algn="ctr">
          <a:solidFill>
            <a:srgbClr val="FF99FF"/>
          </a:solidFill>
          <a:prstDash val="solid"/>
          <a:miter lim="800000"/>
        </a:ln>
        <a:effectLst>
          <a:innerShdw blurRad="63500" dist="50800" dir="2700000">
            <a:prstClr val="black">
              <a:alpha val="50000"/>
            </a:prstClr>
          </a:innerShdw>
        </a:effectLst>
      </dsp:spPr>
      <dsp:style>
        <a:lnRef idx="2">
          <a:scrgbClr r="0" g="0" b="0"/>
        </a:lnRef>
        <a:fillRef idx="1">
          <a:scrgbClr r="0" g="0" b="0"/>
        </a:fillRef>
        <a:effectRef idx="0">
          <a:scrgbClr r="0" g="0" b="0"/>
        </a:effectRef>
        <a:fontRef idx="minor">
          <a:schemeClr val="lt1"/>
        </a:fontRef>
      </dsp:style>
      <dsp:txBody>
        <a:bodyPr spcFirstLastPara="0" vert="horz" wrap="square" lIns="3810" tIns="3810" rIns="3810" bIns="3810" numCol="1" spcCol="1270" anchor="ctr" anchorCtr="0">
          <a:noAutofit/>
        </a:bodyPr>
        <a:lstStyle/>
        <a:p>
          <a:pPr lvl="0" algn="ctr" defTabSz="266700">
            <a:lnSpc>
              <a:spcPct val="90000"/>
            </a:lnSpc>
            <a:spcBef>
              <a:spcPct val="0"/>
            </a:spcBef>
            <a:spcAft>
              <a:spcPct val="35000"/>
            </a:spcAft>
          </a:pPr>
          <a:r>
            <a:rPr lang="es-CO" sz="600" kern="1200" dirty="0">
              <a:solidFill>
                <a:schemeClr val="tx1"/>
              </a:solidFill>
            </a:rPr>
            <a:t>Riesgos y Controles Estados Financieros</a:t>
          </a:r>
        </a:p>
      </dsp:txBody>
      <dsp:txXfrm>
        <a:off x="335516" y="723947"/>
        <a:ext cx="890216" cy="252423"/>
      </dsp:txXfrm>
    </dsp:sp>
    <dsp:sp modelId="{97241F5D-9E61-483A-BA59-7E8295DD2107}">
      <dsp:nvSpPr>
        <dsp:cNvPr id="0" name=""/>
        <dsp:cNvSpPr/>
      </dsp:nvSpPr>
      <dsp:spPr>
        <a:xfrm rot="16200000">
          <a:off x="978938" y="1722448"/>
          <a:ext cx="917526" cy="158712"/>
        </a:xfrm>
        <a:prstGeom prst="rect">
          <a:avLst/>
        </a:prstGeom>
        <a:solidFill>
          <a:srgbClr val="9999FF"/>
        </a:solidFill>
        <a:ln w="12700" cap="flat" cmpd="sng" algn="ctr">
          <a:solidFill>
            <a:schemeClr val="lt1">
              <a:hueOff val="0"/>
              <a:satOff val="0"/>
              <a:lumOff val="0"/>
              <a:alphaOff val="0"/>
            </a:schemeClr>
          </a:solidFill>
          <a:prstDash val="solid"/>
          <a:miter lim="800000"/>
        </a:ln>
        <a:effectLst>
          <a:innerShdw blurRad="63500" dist="50800" dir="2700000">
            <a:prstClr val="black">
              <a:alpha val="50000"/>
            </a:prstClr>
          </a:innerShdw>
        </a:effectLst>
      </dsp:spPr>
      <dsp:style>
        <a:lnRef idx="2">
          <a:scrgbClr r="0" g="0" b="0"/>
        </a:lnRef>
        <a:fillRef idx="1">
          <a:scrgbClr r="0" g="0" b="0"/>
        </a:fillRef>
        <a:effectRef idx="0">
          <a:scrgbClr r="0" g="0" b="0"/>
        </a:effectRef>
        <a:fontRef idx="minor">
          <a:schemeClr val="lt1"/>
        </a:fontRef>
      </dsp:style>
      <dsp:txBody>
        <a:bodyPr spcFirstLastPara="0" vert="horz" wrap="square" lIns="7620" tIns="7620" rIns="7620" bIns="7620" numCol="1" spcCol="1270" anchor="ctr" anchorCtr="0">
          <a:noAutofit/>
        </a:bodyPr>
        <a:lstStyle/>
        <a:p>
          <a:pPr lvl="0" algn="ctr" defTabSz="533400">
            <a:lnSpc>
              <a:spcPct val="90000"/>
            </a:lnSpc>
            <a:spcBef>
              <a:spcPct val="0"/>
            </a:spcBef>
            <a:spcAft>
              <a:spcPct val="35000"/>
            </a:spcAft>
          </a:pPr>
          <a:r>
            <a:rPr lang="es-CO" sz="1200" b="1" kern="1200" dirty="0">
              <a:solidFill>
                <a:schemeClr val="tx1"/>
              </a:solidFill>
            </a:rPr>
            <a:t>EJECUCIÓN</a:t>
          </a:r>
        </a:p>
      </dsp:txBody>
      <dsp:txXfrm>
        <a:off x="978938" y="1722448"/>
        <a:ext cx="917526" cy="158712"/>
      </dsp:txXfrm>
    </dsp:sp>
    <dsp:sp modelId="{7698C0A4-BB8B-4EAD-93BD-8614CFAA81DE}">
      <dsp:nvSpPr>
        <dsp:cNvPr id="0" name=""/>
        <dsp:cNvSpPr/>
      </dsp:nvSpPr>
      <dsp:spPr>
        <a:xfrm>
          <a:off x="334954" y="1162619"/>
          <a:ext cx="917526" cy="279733"/>
        </a:xfrm>
        <a:prstGeom prst="roundRect">
          <a:avLst/>
        </a:prstGeom>
        <a:solidFill>
          <a:srgbClr val="F9EBF7"/>
        </a:solidFill>
        <a:ln w="12700" cap="flat" cmpd="sng" algn="ctr">
          <a:solidFill>
            <a:srgbClr val="FF99FF"/>
          </a:solidFill>
          <a:prstDash val="solid"/>
          <a:miter lim="800000"/>
        </a:ln>
        <a:effectLst>
          <a:innerShdw blurRad="63500" dist="50800" dir="2700000">
            <a:prstClr val="black">
              <a:alpha val="50000"/>
            </a:prstClr>
          </a:innerShdw>
        </a:effectLst>
      </dsp:spPr>
      <dsp:style>
        <a:lnRef idx="2">
          <a:scrgbClr r="0" g="0" b="0"/>
        </a:lnRef>
        <a:fillRef idx="1">
          <a:scrgbClr r="0" g="0" b="0"/>
        </a:fillRef>
        <a:effectRef idx="0">
          <a:scrgbClr r="0" g="0" b="0"/>
        </a:effectRef>
        <a:fontRef idx="minor">
          <a:schemeClr val="lt1"/>
        </a:fontRef>
      </dsp:style>
      <dsp:txBody>
        <a:bodyPr spcFirstLastPara="0" vert="horz" wrap="square" lIns="3810" tIns="3810" rIns="3810" bIns="3810" numCol="1" spcCol="1270" anchor="ctr" anchorCtr="0">
          <a:noAutofit/>
        </a:bodyPr>
        <a:lstStyle/>
        <a:p>
          <a:pPr lvl="0" algn="ctr" defTabSz="266700">
            <a:lnSpc>
              <a:spcPct val="90000"/>
            </a:lnSpc>
            <a:spcBef>
              <a:spcPct val="0"/>
            </a:spcBef>
            <a:spcAft>
              <a:spcPct val="35000"/>
            </a:spcAft>
          </a:pPr>
          <a:r>
            <a:rPr lang="es-CO" sz="600" kern="1200" dirty="0">
              <a:solidFill>
                <a:schemeClr val="tx1"/>
              </a:solidFill>
            </a:rPr>
            <a:t>Riesgos y Controles desempeño Financiero</a:t>
          </a:r>
        </a:p>
      </dsp:txBody>
      <dsp:txXfrm>
        <a:off x="348609" y="1176274"/>
        <a:ext cx="890216" cy="252423"/>
      </dsp:txXfrm>
    </dsp:sp>
    <dsp:sp modelId="{491A260E-B475-4A17-8D56-D8E83DE46458}">
      <dsp:nvSpPr>
        <dsp:cNvPr id="0" name=""/>
        <dsp:cNvSpPr/>
      </dsp:nvSpPr>
      <dsp:spPr>
        <a:xfrm>
          <a:off x="334954" y="1512286"/>
          <a:ext cx="917526" cy="279733"/>
        </a:xfrm>
        <a:prstGeom prst="roundRect">
          <a:avLst/>
        </a:prstGeom>
        <a:solidFill>
          <a:srgbClr val="F9EBF7"/>
        </a:solidFill>
        <a:ln w="12700" cap="flat" cmpd="sng" algn="ctr">
          <a:solidFill>
            <a:srgbClr val="FF99FF"/>
          </a:solidFill>
          <a:prstDash val="solid"/>
          <a:miter lim="800000"/>
        </a:ln>
        <a:effectLst>
          <a:innerShdw blurRad="63500" dist="50800" dir="2700000">
            <a:prstClr val="black">
              <a:alpha val="50000"/>
            </a:prstClr>
          </a:innerShdw>
        </a:effectLst>
      </dsp:spPr>
      <dsp:style>
        <a:lnRef idx="2">
          <a:scrgbClr r="0" g="0" b="0"/>
        </a:lnRef>
        <a:fillRef idx="1">
          <a:scrgbClr r="0" g="0" b="0"/>
        </a:fillRef>
        <a:effectRef idx="0">
          <a:scrgbClr r="0" g="0" b="0"/>
        </a:effectRef>
        <a:fontRef idx="minor">
          <a:schemeClr val="lt1"/>
        </a:fontRef>
      </dsp:style>
      <dsp:txBody>
        <a:bodyPr spcFirstLastPara="0" vert="horz" wrap="square" lIns="3810" tIns="3810" rIns="3810" bIns="3810" numCol="1" spcCol="1270" anchor="ctr" anchorCtr="0">
          <a:noAutofit/>
        </a:bodyPr>
        <a:lstStyle/>
        <a:p>
          <a:pPr lvl="0" algn="ctr" defTabSz="266700">
            <a:lnSpc>
              <a:spcPct val="90000"/>
            </a:lnSpc>
            <a:spcBef>
              <a:spcPct val="0"/>
            </a:spcBef>
            <a:spcAft>
              <a:spcPct val="35000"/>
            </a:spcAft>
          </a:pPr>
          <a:r>
            <a:rPr lang="es-CO" sz="600" kern="1200" dirty="0">
              <a:solidFill>
                <a:schemeClr val="tx1"/>
              </a:solidFill>
            </a:rPr>
            <a:t>Riesgos y Controles presupuesto de Ingresos</a:t>
          </a:r>
        </a:p>
      </dsp:txBody>
      <dsp:txXfrm>
        <a:off x="348609" y="1525941"/>
        <a:ext cx="890216" cy="252423"/>
      </dsp:txXfrm>
    </dsp:sp>
    <dsp:sp modelId="{86F3B158-6160-44D5-9AB4-BB1342C9DB06}">
      <dsp:nvSpPr>
        <dsp:cNvPr id="0" name=""/>
        <dsp:cNvSpPr/>
      </dsp:nvSpPr>
      <dsp:spPr>
        <a:xfrm>
          <a:off x="334954" y="1861953"/>
          <a:ext cx="917526" cy="279733"/>
        </a:xfrm>
        <a:prstGeom prst="roundRect">
          <a:avLst/>
        </a:prstGeom>
        <a:solidFill>
          <a:srgbClr val="F9EBF7"/>
        </a:solidFill>
        <a:ln w="12700" cap="flat" cmpd="sng" algn="ctr">
          <a:solidFill>
            <a:srgbClr val="FF99FF"/>
          </a:solidFill>
          <a:prstDash val="solid"/>
          <a:miter lim="800000"/>
        </a:ln>
        <a:effectLst>
          <a:innerShdw blurRad="63500" dist="50800" dir="2700000">
            <a:prstClr val="black">
              <a:alpha val="50000"/>
            </a:prstClr>
          </a:innerShdw>
        </a:effectLst>
      </dsp:spPr>
      <dsp:style>
        <a:lnRef idx="2">
          <a:scrgbClr r="0" g="0" b="0"/>
        </a:lnRef>
        <a:fillRef idx="1">
          <a:scrgbClr r="0" g="0" b="0"/>
        </a:fillRef>
        <a:effectRef idx="0">
          <a:scrgbClr r="0" g="0" b="0"/>
        </a:effectRef>
        <a:fontRef idx="minor">
          <a:schemeClr val="lt1"/>
        </a:fontRef>
      </dsp:style>
      <dsp:txBody>
        <a:bodyPr spcFirstLastPara="0" vert="horz" wrap="square" lIns="3810" tIns="3810" rIns="3810" bIns="3810" numCol="1" spcCol="1270" anchor="ctr" anchorCtr="0">
          <a:noAutofit/>
        </a:bodyPr>
        <a:lstStyle/>
        <a:p>
          <a:pPr lvl="0" algn="ctr" defTabSz="266700">
            <a:lnSpc>
              <a:spcPct val="90000"/>
            </a:lnSpc>
            <a:spcBef>
              <a:spcPct val="0"/>
            </a:spcBef>
            <a:spcAft>
              <a:spcPct val="35000"/>
            </a:spcAft>
          </a:pPr>
          <a:r>
            <a:rPr lang="es-CO" sz="600" kern="1200" dirty="0">
              <a:solidFill>
                <a:schemeClr val="tx1"/>
              </a:solidFill>
            </a:rPr>
            <a:t>Riesgos y Controles presupuesto de gastos</a:t>
          </a:r>
        </a:p>
      </dsp:txBody>
      <dsp:txXfrm>
        <a:off x="348609" y="1875608"/>
        <a:ext cx="890216" cy="252423"/>
      </dsp:txXfrm>
    </dsp:sp>
    <dsp:sp modelId="{5D265F59-335B-4DAD-9BD7-B823B3406929}">
      <dsp:nvSpPr>
        <dsp:cNvPr id="0" name=""/>
        <dsp:cNvSpPr/>
      </dsp:nvSpPr>
      <dsp:spPr>
        <a:xfrm>
          <a:off x="334954" y="2211620"/>
          <a:ext cx="917526" cy="279733"/>
        </a:xfrm>
        <a:prstGeom prst="roundRect">
          <a:avLst/>
        </a:prstGeom>
        <a:solidFill>
          <a:srgbClr val="F9EBF7"/>
        </a:solidFill>
        <a:ln w="12700" cap="flat" cmpd="sng" algn="ctr">
          <a:solidFill>
            <a:srgbClr val="FF99FF"/>
          </a:solidFill>
          <a:prstDash val="solid"/>
          <a:miter lim="800000"/>
        </a:ln>
        <a:effectLst>
          <a:innerShdw blurRad="63500" dist="50800" dir="2700000">
            <a:prstClr val="black">
              <a:alpha val="50000"/>
            </a:prstClr>
          </a:innerShdw>
        </a:effectLst>
      </dsp:spPr>
      <dsp:style>
        <a:lnRef idx="2">
          <a:scrgbClr r="0" g="0" b="0"/>
        </a:lnRef>
        <a:fillRef idx="1">
          <a:scrgbClr r="0" g="0" b="0"/>
        </a:fillRef>
        <a:effectRef idx="0">
          <a:scrgbClr r="0" g="0" b="0"/>
        </a:effectRef>
        <a:fontRef idx="minor">
          <a:schemeClr val="lt1"/>
        </a:fontRef>
      </dsp:style>
      <dsp:txBody>
        <a:bodyPr spcFirstLastPara="0" vert="horz" wrap="square" lIns="3810" tIns="3810" rIns="3810" bIns="3810" numCol="1" spcCol="1270" anchor="ctr" anchorCtr="0">
          <a:noAutofit/>
        </a:bodyPr>
        <a:lstStyle/>
        <a:p>
          <a:pPr lvl="0" algn="ctr" defTabSz="266700">
            <a:lnSpc>
              <a:spcPct val="90000"/>
            </a:lnSpc>
            <a:spcBef>
              <a:spcPct val="0"/>
            </a:spcBef>
            <a:spcAft>
              <a:spcPct val="35000"/>
            </a:spcAft>
          </a:pPr>
          <a:r>
            <a:rPr lang="es-CO" sz="600" kern="1200" dirty="0">
              <a:solidFill>
                <a:schemeClr val="tx1"/>
              </a:solidFill>
            </a:rPr>
            <a:t>Riesgos y Controles Planes Programas y Proyectos</a:t>
          </a:r>
        </a:p>
      </dsp:txBody>
      <dsp:txXfrm>
        <a:off x="348609" y="2225275"/>
        <a:ext cx="890216" cy="252423"/>
      </dsp:txXfrm>
    </dsp:sp>
    <dsp:sp modelId="{E0D13552-BE70-40DF-A0D9-60DC2479FC63}">
      <dsp:nvSpPr>
        <dsp:cNvPr id="0" name=""/>
        <dsp:cNvSpPr/>
      </dsp:nvSpPr>
      <dsp:spPr>
        <a:xfrm>
          <a:off x="334954" y="2561287"/>
          <a:ext cx="917526" cy="279733"/>
        </a:xfrm>
        <a:prstGeom prst="roundRect">
          <a:avLst/>
        </a:prstGeom>
        <a:solidFill>
          <a:srgbClr val="F9EBF7"/>
        </a:solidFill>
        <a:ln w="12700" cap="flat" cmpd="sng" algn="ctr">
          <a:solidFill>
            <a:srgbClr val="FF99FF"/>
          </a:solidFill>
          <a:prstDash val="solid"/>
          <a:miter lim="800000"/>
        </a:ln>
        <a:effectLst>
          <a:innerShdw blurRad="63500" dist="50800" dir="2700000">
            <a:prstClr val="black">
              <a:alpha val="50000"/>
            </a:prstClr>
          </a:innerShdw>
        </a:effectLst>
      </dsp:spPr>
      <dsp:style>
        <a:lnRef idx="2">
          <a:scrgbClr r="0" g="0" b="0"/>
        </a:lnRef>
        <a:fillRef idx="1">
          <a:scrgbClr r="0" g="0" b="0"/>
        </a:fillRef>
        <a:effectRef idx="0">
          <a:scrgbClr r="0" g="0" b="0"/>
        </a:effectRef>
        <a:fontRef idx="minor">
          <a:schemeClr val="lt1"/>
        </a:fontRef>
      </dsp:style>
      <dsp:txBody>
        <a:bodyPr spcFirstLastPara="0" vert="horz" wrap="square" lIns="3810" tIns="3810" rIns="3810" bIns="3810" numCol="1" spcCol="1270" anchor="ctr" anchorCtr="0">
          <a:noAutofit/>
        </a:bodyPr>
        <a:lstStyle/>
        <a:p>
          <a:pPr lvl="0" algn="ctr" defTabSz="266700">
            <a:lnSpc>
              <a:spcPct val="90000"/>
            </a:lnSpc>
            <a:spcBef>
              <a:spcPct val="0"/>
            </a:spcBef>
            <a:spcAft>
              <a:spcPct val="35000"/>
            </a:spcAft>
          </a:pPr>
          <a:r>
            <a:rPr lang="es-CO" sz="600" kern="1200" dirty="0">
              <a:solidFill>
                <a:schemeClr val="tx1"/>
              </a:solidFill>
            </a:rPr>
            <a:t>Riesgos y Controles  Gasto Público</a:t>
          </a:r>
        </a:p>
      </dsp:txBody>
      <dsp:txXfrm>
        <a:off x="348609" y="2574942"/>
        <a:ext cx="890216" cy="252423"/>
      </dsp:txXfrm>
    </dsp:sp>
  </dsp:spTree>
</dsp:drawing>
</file>

<file path=xl/diagrams/drawing3.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C3CA12C8-72B9-4525-8AD0-F443AB0BE747}">
      <dsp:nvSpPr>
        <dsp:cNvPr id="0" name=""/>
        <dsp:cNvSpPr/>
      </dsp:nvSpPr>
      <dsp:spPr>
        <a:xfrm>
          <a:off x="1520157" y="3071958"/>
          <a:ext cx="200146" cy="91440"/>
        </a:xfrm>
        <a:custGeom>
          <a:avLst/>
          <a:gdLst/>
          <a:ahLst/>
          <a:cxnLst/>
          <a:rect l="0" t="0" r="0" b="0"/>
          <a:pathLst>
            <a:path>
              <a:moveTo>
                <a:pt x="0" y="45720"/>
              </a:moveTo>
              <a:lnTo>
                <a:pt x="200146" y="45720"/>
              </a:lnTo>
            </a:path>
          </a:pathLst>
        </a:custGeom>
        <a:noFill/>
        <a:ln w="12700" cap="flat" cmpd="sng" algn="ctr">
          <a:solidFill>
            <a:schemeClr val="accent1">
              <a:shade val="8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lvl="0" algn="ctr" defTabSz="222250">
            <a:lnSpc>
              <a:spcPct val="90000"/>
            </a:lnSpc>
            <a:spcBef>
              <a:spcPct val="0"/>
            </a:spcBef>
            <a:spcAft>
              <a:spcPct val="35000"/>
            </a:spcAft>
          </a:pPr>
          <a:endParaRPr lang="es-CO" sz="500" kern="1200"/>
        </a:p>
      </dsp:txBody>
      <dsp:txXfrm>
        <a:off x="1615227" y="3112674"/>
        <a:ext cx="10007" cy="10007"/>
      </dsp:txXfrm>
    </dsp:sp>
    <dsp:sp modelId="{AAE4DA0F-1761-4062-8D91-253240B3CCD8}">
      <dsp:nvSpPr>
        <dsp:cNvPr id="0" name=""/>
        <dsp:cNvSpPr/>
      </dsp:nvSpPr>
      <dsp:spPr>
        <a:xfrm>
          <a:off x="323854" y="1860229"/>
          <a:ext cx="195572" cy="1257449"/>
        </a:xfrm>
        <a:custGeom>
          <a:avLst/>
          <a:gdLst/>
          <a:ahLst/>
          <a:cxnLst/>
          <a:rect l="0" t="0" r="0" b="0"/>
          <a:pathLst>
            <a:path>
              <a:moveTo>
                <a:pt x="0" y="0"/>
              </a:moveTo>
              <a:lnTo>
                <a:pt x="97786" y="0"/>
              </a:lnTo>
              <a:lnTo>
                <a:pt x="97786" y="1257449"/>
              </a:lnTo>
              <a:lnTo>
                <a:pt x="195572" y="1257449"/>
              </a:lnTo>
            </a:path>
          </a:pathLst>
        </a:custGeom>
        <a:noFill/>
        <a:ln w="12700" cap="flat" cmpd="sng" algn="ctr">
          <a:solidFill>
            <a:schemeClr val="accent1">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lvl="0" algn="ctr" defTabSz="222250">
            <a:lnSpc>
              <a:spcPct val="90000"/>
            </a:lnSpc>
            <a:spcBef>
              <a:spcPct val="0"/>
            </a:spcBef>
            <a:spcAft>
              <a:spcPct val="35000"/>
            </a:spcAft>
          </a:pPr>
          <a:endParaRPr lang="es-CO" sz="500" kern="1200"/>
        </a:p>
      </dsp:txBody>
      <dsp:txXfrm>
        <a:off x="389826" y="2457139"/>
        <a:ext cx="63628" cy="63628"/>
      </dsp:txXfrm>
    </dsp:sp>
    <dsp:sp modelId="{2B7F88CB-23EB-46DA-A09C-515A811A396C}">
      <dsp:nvSpPr>
        <dsp:cNvPr id="0" name=""/>
        <dsp:cNvSpPr/>
      </dsp:nvSpPr>
      <dsp:spPr>
        <a:xfrm>
          <a:off x="1520157" y="2690582"/>
          <a:ext cx="200146" cy="91440"/>
        </a:xfrm>
        <a:custGeom>
          <a:avLst/>
          <a:gdLst/>
          <a:ahLst/>
          <a:cxnLst/>
          <a:rect l="0" t="0" r="0" b="0"/>
          <a:pathLst>
            <a:path>
              <a:moveTo>
                <a:pt x="0" y="45720"/>
              </a:moveTo>
              <a:lnTo>
                <a:pt x="200146" y="45720"/>
              </a:lnTo>
            </a:path>
          </a:pathLst>
        </a:custGeom>
        <a:noFill/>
        <a:ln w="12700" cap="flat" cmpd="sng" algn="ctr">
          <a:solidFill>
            <a:schemeClr val="accent1">
              <a:shade val="8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lvl="0" algn="ctr" defTabSz="222250">
            <a:lnSpc>
              <a:spcPct val="90000"/>
            </a:lnSpc>
            <a:spcBef>
              <a:spcPct val="0"/>
            </a:spcBef>
            <a:spcAft>
              <a:spcPct val="35000"/>
            </a:spcAft>
          </a:pPr>
          <a:endParaRPr lang="es-CO" sz="500" kern="1200"/>
        </a:p>
      </dsp:txBody>
      <dsp:txXfrm>
        <a:off x="1615227" y="2731298"/>
        <a:ext cx="10007" cy="10007"/>
      </dsp:txXfrm>
    </dsp:sp>
    <dsp:sp modelId="{DDA2D366-8593-4525-9B3B-E845BF3D7550}">
      <dsp:nvSpPr>
        <dsp:cNvPr id="0" name=""/>
        <dsp:cNvSpPr/>
      </dsp:nvSpPr>
      <dsp:spPr>
        <a:xfrm>
          <a:off x="323854" y="1860229"/>
          <a:ext cx="195572" cy="876073"/>
        </a:xfrm>
        <a:custGeom>
          <a:avLst/>
          <a:gdLst/>
          <a:ahLst/>
          <a:cxnLst/>
          <a:rect l="0" t="0" r="0" b="0"/>
          <a:pathLst>
            <a:path>
              <a:moveTo>
                <a:pt x="0" y="0"/>
              </a:moveTo>
              <a:lnTo>
                <a:pt x="97786" y="0"/>
              </a:lnTo>
              <a:lnTo>
                <a:pt x="97786" y="876073"/>
              </a:lnTo>
              <a:lnTo>
                <a:pt x="195572" y="876073"/>
              </a:lnTo>
            </a:path>
          </a:pathLst>
        </a:custGeom>
        <a:noFill/>
        <a:ln w="12700" cap="flat" cmpd="sng" algn="ctr">
          <a:solidFill>
            <a:schemeClr val="accent1">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lvl="0" algn="ctr" defTabSz="222250">
            <a:lnSpc>
              <a:spcPct val="90000"/>
            </a:lnSpc>
            <a:spcBef>
              <a:spcPct val="0"/>
            </a:spcBef>
            <a:spcAft>
              <a:spcPct val="35000"/>
            </a:spcAft>
          </a:pPr>
          <a:endParaRPr lang="es-CO" sz="500" kern="1200"/>
        </a:p>
      </dsp:txBody>
      <dsp:txXfrm>
        <a:off x="399199" y="2275824"/>
        <a:ext cx="44881" cy="44881"/>
      </dsp:txXfrm>
    </dsp:sp>
    <dsp:sp modelId="{195DD344-E8D5-4664-8DDE-256B09F2D594}">
      <dsp:nvSpPr>
        <dsp:cNvPr id="0" name=""/>
        <dsp:cNvSpPr/>
      </dsp:nvSpPr>
      <dsp:spPr>
        <a:xfrm>
          <a:off x="1520157" y="2309206"/>
          <a:ext cx="200146" cy="91440"/>
        </a:xfrm>
        <a:custGeom>
          <a:avLst/>
          <a:gdLst/>
          <a:ahLst/>
          <a:cxnLst/>
          <a:rect l="0" t="0" r="0" b="0"/>
          <a:pathLst>
            <a:path>
              <a:moveTo>
                <a:pt x="0" y="45720"/>
              </a:moveTo>
              <a:lnTo>
                <a:pt x="200146" y="45720"/>
              </a:lnTo>
            </a:path>
          </a:pathLst>
        </a:custGeom>
        <a:noFill/>
        <a:ln w="12700" cap="flat" cmpd="sng" algn="ctr">
          <a:solidFill>
            <a:schemeClr val="accent1">
              <a:shade val="8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lvl="0" algn="ctr" defTabSz="222250">
            <a:lnSpc>
              <a:spcPct val="90000"/>
            </a:lnSpc>
            <a:spcBef>
              <a:spcPct val="0"/>
            </a:spcBef>
            <a:spcAft>
              <a:spcPct val="35000"/>
            </a:spcAft>
          </a:pPr>
          <a:endParaRPr lang="es-CO" sz="500" kern="1200"/>
        </a:p>
      </dsp:txBody>
      <dsp:txXfrm>
        <a:off x="1615227" y="2349922"/>
        <a:ext cx="10007" cy="10007"/>
      </dsp:txXfrm>
    </dsp:sp>
    <dsp:sp modelId="{00FD14A3-7C8D-4EFD-A64E-213FF836DE5D}">
      <dsp:nvSpPr>
        <dsp:cNvPr id="0" name=""/>
        <dsp:cNvSpPr/>
      </dsp:nvSpPr>
      <dsp:spPr>
        <a:xfrm>
          <a:off x="323854" y="1860229"/>
          <a:ext cx="195572" cy="494697"/>
        </a:xfrm>
        <a:custGeom>
          <a:avLst/>
          <a:gdLst/>
          <a:ahLst/>
          <a:cxnLst/>
          <a:rect l="0" t="0" r="0" b="0"/>
          <a:pathLst>
            <a:path>
              <a:moveTo>
                <a:pt x="0" y="0"/>
              </a:moveTo>
              <a:lnTo>
                <a:pt x="97786" y="0"/>
              </a:lnTo>
              <a:lnTo>
                <a:pt x="97786" y="494697"/>
              </a:lnTo>
              <a:lnTo>
                <a:pt x="195572" y="494697"/>
              </a:lnTo>
            </a:path>
          </a:pathLst>
        </a:custGeom>
        <a:noFill/>
        <a:ln w="12700" cap="flat" cmpd="sng" algn="ctr">
          <a:solidFill>
            <a:schemeClr val="accent1">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lvl="0" algn="ctr" defTabSz="222250">
            <a:lnSpc>
              <a:spcPct val="90000"/>
            </a:lnSpc>
            <a:spcBef>
              <a:spcPct val="0"/>
            </a:spcBef>
            <a:spcAft>
              <a:spcPct val="35000"/>
            </a:spcAft>
          </a:pPr>
          <a:endParaRPr lang="es-CO" sz="500" kern="1200"/>
        </a:p>
      </dsp:txBody>
      <dsp:txXfrm>
        <a:off x="408341" y="2094278"/>
        <a:ext cx="26597" cy="26597"/>
      </dsp:txXfrm>
    </dsp:sp>
    <dsp:sp modelId="{DFA4D33A-83A0-4916-A9F9-DE9CBDD8ABBE}">
      <dsp:nvSpPr>
        <dsp:cNvPr id="0" name=""/>
        <dsp:cNvSpPr/>
      </dsp:nvSpPr>
      <dsp:spPr>
        <a:xfrm>
          <a:off x="1520157" y="1927829"/>
          <a:ext cx="200146" cy="91440"/>
        </a:xfrm>
        <a:custGeom>
          <a:avLst/>
          <a:gdLst/>
          <a:ahLst/>
          <a:cxnLst/>
          <a:rect l="0" t="0" r="0" b="0"/>
          <a:pathLst>
            <a:path>
              <a:moveTo>
                <a:pt x="0" y="45720"/>
              </a:moveTo>
              <a:lnTo>
                <a:pt x="200146" y="45720"/>
              </a:lnTo>
            </a:path>
          </a:pathLst>
        </a:custGeom>
        <a:noFill/>
        <a:ln w="12700" cap="flat" cmpd="sng" algn="ctr">
          <a:solidFill>
            <a:schemeClr val="accent1">
              <a:shade val="8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lvl="0" algn="ctr" defTabSz="222250">
            <a:lnSpc>
              <a:spcPct val="90000"/>
            </a:lnSpc>
            <a:spcBef>
              <a:spcPct val="0"/>
            </a:spcBef>
            <a:spcAft>
              <a:spcPct val="35000"/>
            </a:spcAft>
          </a:pPr>
          <a:endParaRPr lang="es-CO" sz="500" kern="1200"/>
        </a:p>
      </dsp:txBody>
      <dsp:txXfrm>
        <a:off x="1615227" y="1968546"/>
        <a:ext cx="10007" cy="10007"/>
      </dsp:txXfrm>
    </dsp:sp>
    <dsp:sp modelId="{BD271AF9-9385-4647-BAA7-8DCAFA3D6B9C}">
      <dsp:nvSpPr>
        <dsp:cNvPr id="0" name=""/>
        <dsp:cNvSpPr/>
      </dsp:nvSpPr>
      <dsp:spPr>
        <a:xfrm>
          <a:off x="323854" y="1860229"/>
          <a:ext cx="195572" cy="113320"/>
        </a:xfrm>
        <a:custGeom>
          <a:avLst/>
          <a:gdLst/>
          <a:ahLst/>
          <a:cxnLst/>
          <a:rect l="0" t="0" r="0" b="0"/>
          <a:pathLst>
            <a:path>
              <a:moveTo>
                <a:pt x="0" y="0"/>
              </a:moveTo>
              <a:lnTo>
                <a:pt x="97786" y="0"/>
              </a:lnTo>
              <a:lnTo>
                <a:pt x="97786" y="113320"/>
              </a:lnTo>
              <a:lnTo>
                <a:pt x="195572" y="113320"/>
              </a:lnTo>
            </a:path>
          </a:pathLst>
        </a:custGeom>
        <a:noFill/>
        <a:ln w="12700" cap="flat" cmpd="sng" algn="ctr">
          <a:solidFill>
            <a:schemeClr val="accent1">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lvl="0" algn="ctr" defTabSz="222250">
            <a:lnSpc>
              <a:spcPct val="90000"/>
            </a:lnSpc>
            <a:spcBef>
              <a:spcPct val="0"/>
            </a:spcBef>
            <a:spcAft>
              <a:spcPct val="35000"/>
            </a:spcAft>
          </a:pPr>
          <a:endParaRPr lang="es-CO" sz="500" kern="1200"/>
        </a:p>
      </dsp:txBody>
      <dsp:txXfrm>
        <a:off x="415989" y="1911238"/>
        <a:ext cx="11301" cy="11301"/>
      </dsp:txXfrm>
    </dsp:sp>
    <dsp:sp modelId="{63D6AA09-B1E8-48CF-8BA3-9AE2E7B58047}">
      <dsp:nvSpPr>
        <dsp:cNvPr id="0" name=""/>
        <dsp:cNvSpPr/>
      </dsp:nvSpPr>
      <dsp:spPr>
        <a:xfrm>
          <a:off x="1520157" y="1546453"/>
          <a:ext cx="200146" cy="91440"/>
        </a:xfrm>
        <a:custGeom>
          <a:avLst/>
          <a:gdLst/>
          <a:ahLst/>
          <a:cxnLst/>
          <a:rect l="0" t="0" r="0" b="0"/>
          <a:pathLst>
            <a:path>
              <a:moveTo>
                <a:pt x="0" y="45720"/>
              </a:moveTo>
              <a:lnTo>
                <a:pt x="200146" y="45720"/>
              </a:lnTo>
            </a:path>
          </a:pathLst>
        </a:custGeom>
        <a:noFill/>
        <a:ln w="12700" cap="flat" cmpd="sng" algn="ctr">
          <a:solidFill>
            <a:schemeClr val="accent1">
              <a:shade val="8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lvl="0" algn="ctr" defTabSz="222250">
            <a:lnSpc>
              <a:spcPct val="90000"/>
            </a:lnSpc>
            <a:spcBef>
              <a:spcPct val="0"/>
            </a:spcBef>
            <a:spcAft>
              <a:spcPct val="35000"/>
            </a:spcAft>
          </a:pPr>
          <a:endParaRPr lang="es-CO" sz="500" kern="1200"/>
        </a:p>
      </dsp:txBody>
      <dsp:txXfrm>
        <a:off x="1615227" y="1587170"/>
        <a:ext cx="10007" cy="10007"/>
      </dsp:txXfrm>
    </dsp:sp>
    <dsp:sp modelId="{4E6757C6-3E72-403B-9699-41B7B7DC06F7}">
      <dsp:nvSpPr>
        <dsp:cNvPr id="0" name=""/>
        <dsp:cNvSpPr/>
      </dsp:nvSpPr>
      <dsp:spPr>
        <a:xfrm>
          <a:off x="323854" y="1592173"/>
          <a:ext cx="195572" cy="268055"/>
        </a:xfrm>
        <a:custGeom>
          <a:avLst/>
          <a:gdLst/>
          <a:ahLst/>
          <a:cxnLst/>
          <a:rect l="0" t="0" r="0" b="0"/>
          <a:pathLst>
            <a:path>
              <a:moveTo>
                <a:pt x="0" y="268055"/>
              </a:moveTo>
              <a:lnTo>
                <a:pt x="97786" y="268055"/>
              </a:lnTo>
              <a:lnTo>
                <a:pt x="97786" y="0"/>
              </a:lnTo>
              <a:lnTo>
                <a:pt x="195572" y="0"/>
              </a:lnTo>
            </a:path>
          </a:pathLst>
        </a:custGeom>
        <a:noFill/>
        <a:ln w="12700" cap="flat" cmpd="sng" algn="ctr">
          <a:solidFill>
            <a:schemeClr val="accent1">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lvl="0" algn="ctr" defTabSz="222250">
            <a:lnSpc>
              <a:spcPct val="90000"/>
            </a:lnSpc>
            <a:spcBef>
              <a:spcPct val="0"/>
            </a:spcBef>
            <a:spcAft>
              <a:spcPct val="35000"/>
            </a:spcAft>
          </a:pPr>
          <a:endParaRPr lang="es-CO" sz="500" kern="1200"/>
        </a:p>
      </dsp:txBody>
      <dsp:txXfrm>
        <a:off x="413345" y="1717906"/>
        <a:ext cx="16590" cy="16590"/>
      </dsp:txXfrm>
    </dsp:sp>
    <dsp:sp modelId="{76817419-60D0-4AF9-84AE-4957B3AB07A7}">
      <dsp:nvSpPr>
        <dsp:cNvPr id="0" name=""/>
        <dsp:cNvSpPr/>
      </dsp:nvSpPr>
      <dsp:spPr>
        <a:xfrm>
          <a:off x="1520157" y="1165077"/>
          <a:ext cx="200146" cy="91440"/>
        </a:xfrm>
        <a:custGeom>
          <a:avLst/>
          <a:gdLst/>
          <a:ahLst/>
          <a:cxnLst/>
          <a:rect l="0" t="0" r="0" b="0"/>
          <a:pathLst>
            <a:path>
              <a:moveTo>
                <a:pt x="0" y="45720"/>
              </a:moveTo>
              <a:lnTo>
                <a:pt x="200146" y="45720"/>
              </a:lnTo>
            </a:path>
          </a:pathLst>
        </a:custGeom>
        <a:noFill/>
        <a:ln w="12700" cap="flat" cmpd="sng" algn="ctr">
          <a:solidFill>
            <a:schemeClr val="accent1">
              <a:shade val="8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lvl="0" algn="ctr" defTabSz="222250">
            <a:lnSpc>
              <a:spcPct val="90000"/>
            </a:lnSpc>
            <a:spcBef>
              <a:spcPct val="0"/>
            </a:spcBef>
            <a:spcAft>
              <a:spcPct val="35000"/>
            </a:spcAft>
          </a:pPr>
          <a:endParaRPr lang="es-CO" sz="500" kern="1200"/>
        </a:p>
      </dsp:txBody>
      <dsp:txXfrm>
        <a:off x="1615227" y="1205794"/>
        <a:ext cx="10007" cy="10007"/>
      </dsp:txXfrm>
    </dsp:sp>
    <dsp:sp modelId="{433ABCA0-5F25-4FDA-B512-3CF2576D83E8}">
      <dsp:nvSpPr>
        <dsp:cNvPr id="0" name=""/>
        <dsp:cNvSpPr/>
      </dsp:nvSpPr>
      <dsp:spPr>
        <a:xfrm>
          <a:off x="323854" y="1210797"/>
          <a:ext cx="195572" cy="649431"/>
        </a:xfrm>
        <a:custGeom>
          <a:avLst/>
          <a:gdLst/>
          <a:ahLst/>
          <a:cxnLst/>
          <a:rect l="0" t="0" r="0" b="0"/>
          <a:pathLst>
            <a:path>
              <a:moveTo>
                <a:pt x="0" y="649431"/>
              </a:moveTo>
              <a:lnTo>
                <a:pt x="97786" y="649431"/>
              </a:lnTo>
              <a:lnTo>
                <a:pt x="97786" y="0"/>
              </a:lnTo>
              <a:lnTo>
                <a:pt x="195572" y="0"/>
              </a:lnTo>
            </a:path>
          </a:pathLst>
        </a:custGeom>
        <a:noFill/>
        <a:ln w="12700" cap="flat" cmpd="sng" algn="ctr">
          <a:solidFill>
            <a:schemeClr val="accent1">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lvl="0" algn="ctr" defTabSz="222250">
            <a:lnSpc>
              <a:spcPct val="90000"/>
            </a:lnSpc>
            <a:spcBef>
              <a:spcPct val="0"/>
            </a:spcBef>
            <a:spcAft>
              <a:spcPct val="35000"/>
            </a:spcAft>
          </a:pPr>
          <a:endParaRPr lang="es-CO" sz="500" kern="1200"/>
        </a:p>
      </dsp:txBody>
      <dsp:txXfrm>
        <a:off x="404684" y="1518557"/>
        <a:ext cx="33912" cy="33912"/>
      </dsp:txXfrm>
    </dsp:sp>
    <dsp:sp modelId="{F626BE07-A08E-4E7E-B73D-8E60313A4D36}">
      <dsp:nvSpPr>
        <dsp:cNvPr id="0" name=""/>
        <dsp:cNvSpPr/>
      </dsp:nvSpPr>
      <dsp:spPr>
        <a:xfrm>
          <a:off x="1520157" y="783701"/>
          <a:ext cx="200146" cy="91440"/>
        </a:xfrm>
        <a:custGeom>
          <a:avLst/>
          <a:gdLst/>
          <a:ahLst/>
          <a:cxnLst/>
          <a:rect l="0" t="0" r="0" b="0"/>
          <a:pathLst>
            <a:path>
              <a:moveTo>
                <a:pt x="0" y="45720"/>
              </a:moveTo>
              <a:lnTo>
                <a:pt x="200146" y="45720"/>
              </a:lnTo>
            </a:path>
          </a:pathLst>
        </a:custGeom>
        <a:noFill/>
        <a:ln w="12700" cap="flat" cmpd="sng" algn="ctr">
          <a:solidFill>
            <a:schemeClr val="accent1">
              <a:shade val="8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lvl="0" algn="ctr" defTabSz="222250">
            <a:lnSpc>
              <a:spcPct val="90000"/>
            </a:lnSpc>
            <a:spcBef>
              <a:spcPct val="0"/>
            </a:spcBef>
            <a:spcAft>
              <a:spcPct val="35000"/>
            </a:spcAft>
          </a:pPr>
          <a:endParaRPr lang="es-CO" sz="500" kern="1200"/>
        </a:p>
      </dsp:txBody>
      <dsp:txXfrm>
        <a:off x="1615227" y="824417"/>
        <a:ext cx="10007" cy="10007"/>
      </dsp:txXfrm>
    </dsp:sp>
    <dsp:sp modelId="{5D63BE29-8EDF-4D1A-A3A6-E092B507DE9E}">
      <dsp:nvSpPr>
        <dsp:cNvPr id="0" name=""/>
        <dsp:cNvSpPr/>
      </dsp:nvSpPr>
      <dsp:spPr>
        <a:xfrm>
          <a:off x="323854" y="829421"/>
          <a:ext cx="195572" cy="1030807"/>
        </a:xfrm>
        <a:custGeom>
          <a:avLst/>
          <a:gdLst/>
          <a:ahLst/>
          <a:cxnLst/>
          <a:rect l="0" t="0" r="0" b="0"/>
          <a:pathLst>
            <a:path>
              <a:moveTo>
                <a:pt x="0" y="1030807"/>
              </a:moveTo>
              <a:lnTo>
                <a:pt x="97786" y="1030807"/>
              </a:lnTo>
              <a:lnTo>
                <a:pt x="97786" y="0"/>
              </a:lnTo>
              <a:lnTo>
                <a:pt x="195572" y="0"/>
              </a:lnTo>
            </a:path>
          </a:pathLst>
        </a:custGeom>
        <a:noFill/>
        <a:ln w="12700" cap="flat" cmpd="sng" algn="ctr">
          <a:solidFill>
            <a:schemeClr val="accent1">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lvl="0" algn="ctr" defTabSz="222250">
            <a:lnSpc>
              <a:spcPct val="90000"/>
            </a:lnSpc>
            <a:spcBef>
              <a:spcPct val="0"/>
            </a:spcBef>
            <a:spcAft>
              <a:spcPct val="35000"/>
            </a:spcAft>
          </a:pPr>
          <a:endParaRPr lang="es-CO" sz="500" kern="1200"/>
        </a:p>
      </dsp:txBody>
      <dsp:txXfrm>
        <a:off x="395410" y="1318595"/>
        <a:ext cx="52459" cy="52459"/>
      </dsp:txXfrm>
    </dsp:sp>
    <dsp:sp modelId="{18FDD30B-32A1-4EE2-93ED-E8B216F00F29}">
      <dsp:nvSpPr>
        <dsp:cNvPr id="0" name=""/>
        <dsp:cNvSpPr/>
      </dsp:nvSpPr>
      <dsp:spPr>
        <a:xfrm rot="16200000">
          <a:off x="-637510" y="1701761"/>
          <a:ext cx="1605794" cy="316935"/>
        </a:xfrm>
        <a:prstGeom prst="roundRect">
          <a:avLst/>
        </a:prstGeom>
        <a:solidFill>
          <a:srgbClr val="FFFF00"/>
        </a:solidFill>
        <a:ln w="12700" cap="flat" cmpd="sng" algn="ctr">
          <a:solidFill>
            <a:srgbClr val="FFFF00"/>
          </a:solidFill>
          <a:prstDash val="solid"/>
          <a:miter lim="800000"/>
        </a:ln>
        <a:effectLst>
          <a:innerShdw blurRad="63500" dist="50800" dir="2700000">
            <a:prstClr val="black">
              <a:alpha val="50000"/>
            </a:prstClr>
          </a:innerShdw>
        </a:effectLst>
      </dsp:spPr>
      <dsp:style>
        <a:lnRef idx="2">
          <a:scrgbClr r="0" g="0" b="0"/>
        </a:lnRef>
        <a:fillRef idx="1">
          <a:scrgbClr r="0" g="0" b="0"/>
        </a:fillRef>
        <a:effectRef idx="0">
          <a:scrgbClr r="0" g="0" b="0"/>
        </a:effectRef>
        <a:fontRef idx="minor">
          <a:schemeClr val="lt1"/>
        </a:fontRef>
      </dsp:style>
      <dsp:txBody>
        <a:bodyPr spcFirstLastPara="0" vert="horz" wrap="square" lIns="7620" tIns="7620" rIns="7620" bIns="7620" numCol="1" spcCol="1270" anchor="ctr" anchorCtr="0">
          <a:noAutofit/>
        </a:bodyPr>
        <a:lstStyle/>
        <a:p>
          <a:pPr lvl="0" algn="ctr" defTabSz="533400">
            <a:lnSpc>
              <a:spcPct val="90000"/>
            </a:lnSpc>
            <a:spcBef>
              <a:spcPct val="0"/>
            </a:spcBef>
            <a:spcAft>
              <a:spcPct val="35000"/>
            </a:spcAft>
          </a:pPr>
          <a:r>
            <a:rPr lang="es-CO" sz="1200" b="1" kern="1200" dirty="0">
              <a:solidFill>
                <a:schemeClr val="tx1"/>
              </a:solidFill>
            </a:rPr>
            <a:t>EVALUACIÓN</a:t>
          </a:r>
          <a:r>
            <a:rPr lang="es-CO" sz="2600" kern="1200" dirty="0">
              <a:solidFill>
                <a:schemeClr val="tx1"/>
              </a:solidFill>
            </a:rPr>
            <a:t> </a:t>
          </a:r>
          <a:r>
            <a:rPr lang="es-CO" sz="1200" b="1" kern="1200" dirty="0">
              <a:solidFill>
                <a:schemeClr val="tx1"/>
              </a:solidFill>
            </a:rPr>
            <a:t>MCGF</a:t>
          </a:r>
        </a:p>
      </dsp:txBody>
      <dsp:txXfrm>
        <a:off x="-622039" y="1717232"/>
        <a:ext cx="1574852" cy="285993"/>
      </dsp:txXfrm>
    </dsp:sp>
    <dsp:sp modelId="{D73F5EDD-D083-4752-BA0E-24648089B233}">
      <dsp:nvSpPr>
        <dsp:cNvPr id="0" name=""/>
        <dsp:cNvSpPr/>
      </dsp:nvSpPr>
      <dsp:spPr>
        <a:xfrm>
          <a:off x="519426" y="676871"/>
          <a:ext cx="1000730" cy="305100"/>
        </a:xfrm>
        <a:prstGeom prst="roundRect">
          <a:avLst/>
        </a:prstGeom>
        <a:solidFill>
          <a:srgbClr val="F9EBF7"/>
        </a:solidFill>
        <a:ln w="12700" cap="flat" cmpd="sng" algn="ctr">
          <a:solidFill>
            <a:srgbClr val="FF99FF"/>
          </a:solidFill>
          <a:prstDash val="solid"/>
          <a:miter lim="800000"/>
        </a:ln>
        <a:effectLst>
          <a:innerShdw blurRad="63500" dist="50800" dir="2700000">
            <a:prstClr val="black">
              <a:alpha val="50000"/>
            </a:prstClr>
          </a:innerShdw>
        </a:effectLst>
      </dsp:spPr>
      <dsp:style>
        <a:lnRef idx="2">
          <a:scrgbClr r="0" g="0" b="0"/>
        </a:lnRef>
        <a:fillRef idx="1">
          <a:scrgbClr r="0" g="0" b="0"/>
        </a:fillRef>
        <a:effectRef idx="0">
          <a:scrgbClr r="0" g="0" b="0"/>
        </a:effectRef>
        <a:fontRef idx="minor">
          <a:schemeClr val="lt1"/>
        </a:fontRef>
      </dsp:style>
      <dsp:txBody>
        <a:bodyPr spcFirstLastPara="0" vert="horz" wrap="square" lIns="3810" tIns="3810" rIns="3810" bIns="3810" numCol="1" spcCol="1270" anchor="ctr" anchorCtr="0">
          <a:noAutofit/>
        </a:bodyPr>
        <a:lstStyle/>
        <a:p>
          <a:pPr lvl="0" algn="ctr" defTabSz="266700">
            <a:lnSpc>
              <a:spcPct val="90000"/>
            </a:lnSpc>
            <a:spcBef>
              <a:spcPct val="0"/>
            </a:spcBef>
            <a:spcAft>
              <a:spcPct val="35000"/>
            </a:spcAft>
          </a:pPr>
          <a:r>
            <a:rPr lang="es-CO" sz="600" kern="1200" dirty="0">
              <a:solidFill>
                <a:schemeClr val="tx1"/>
              </a:solidFill>
            </a:rPr>
            <a:t>Hallazgo para Opinión de Estados Financieros</a:t>
          </a:r>
        </a:p>
      </dsp:txBody>
      <dsp:txXfrm>
        <a:off x="534320" y="691765"/>
        <a:ext cx="970942" cy="275312"/>
      </dsp:txXfrm>
    </dsp:sp>
    <dsp:sp modelId="{AD0E3AC4-FDCB-49CD-8007-8E7D82919B3E}">
      <dsp:nvSpPr>
        <dsp:cNvPr id="0" name=""/>
        <dsp:cNvSpPr/>
      </dsp:nvSpPr>
      <dsp:spPr>
        <a:xfrm>
          <a:off x="1720304" y="676871"/>
          <a:ext cx="1000730" cy="305100"/>
        </a:xfrm>
        <a:prstGeom prst="flowChartAlternateProcess">
          <a:avLst/>
        </a:prstGeom>
        <a:solidFill>
          <a:srgbClr val="E7F6FF"/>
        </a:solidFill>
        <a:ln w="12700" cap="flat" cmpd="sng" algn="ctr">
          <a:solidFill>
            <a:srgbClr val="6699FF"/>
          </a:solidFill>
          <a:prstDash val="solid"/>
          <a:miter lim="800000"/>
        </a:ln>
        <a:effectLst>
          <a:innerShdw blurRad="63500" dist="50800" dir="2700000">
            <a:prstClr val="black">
              <a:alpha val="50000"/>
            </a:prstClr>
          </a:innerShdw>
        </a:effectLst>
      </dsp:spPr>
      <dsp:style>
        <a:lnRef idx="2">
          <a:scrgbClr r="0" g="0" b="0"/>
        </a:lnRef>
        <a:fillRef idx="1">
          <a:scrgbClr r="0" g="0" b="0"/>
        </a:fillRef>
        <a:effectRef idx="0">
          <a:scrgbClr r="0" g="0" b="0"/>
        </a:effectRef>
        <a:fontRef idx="minor">
          <a:schemeClr val="lt1"/>
        </a:fontRef>
      </dsp:style>
      <dsp:txBody>
        <a:bodyPr spcFirstLastPara="0" vert="horz" wrap="square" lIns="3810" tIns="3810" rIns="3810" bIns="3810" numCol="1" spcCol="1270" anchor="ctr" anchorCtr="0">
          <a:noAutofit/>
        </a:bodyPr>
        <a:lstStyle/>
        <a:p>
          <a:pPr lvl="0" algn="ctr" defTabSz="266700">
            <a:lnSpc>
              <a:spcPct val="90000"/>
            </a:lnSpc>
            <a:spcBef>
              <a:spcPct val="0"/>
            </a:spcBef>
            <a:spcAft>
              <a:spcPct val="35000"/>
            </a:spcAft>
          </a:pPr>
          <a:r>
            <a:rPr lang="es-CO" sz="600" kern="1200" dirty="0">
              <a:solidFill>
                <a:schemeClr val="tx1"/>
              </a:solidFill>
            </a:rPr>
            <a:t>Opinión Estados Financieros</a:t>
          </a:r>
        </a:p>
      </dsp:txBody>
      <dsp:txXfrm>
        <a:off x="1735197" y="691764"/>
        <a:ext cx="970944" cy="275314"/>
      </dsp:txXfrm>
    </dsp:sp>
    <dsp:sp modelId="{C23AE6E5-73B3-4C68-98CF-F887F76D3F04}">
      <dsp:nvSpPr>
        <dsp:cNvPr id="0" name=""/>
        <dsp:cNvSpPr/>
      </dsp:nvSpPr>
      <dsp:spPr>
        <a:xfrm>
          <a:off x="519426" y="1058247"/>
          <a:ext cx="1000730" cy="305100"/>
        </a:xfrm>
        <a:prstGeom prst="roundRect">
          <a:avLst/>
        </a:prstGeom>
        <a:solidFill>
          <a:srgbClr val="F9EBF7"/>
        </a:solidFill>
        <a:ln w="12700" cap="flat" cmpd="sng" algn="ctr">
          <a:solidFill>
            <a:srgbClr val="FF99FF"/>
          </a:solidFill>
          <a:prstDash val="solid"/>
          <a:miter lim="800000"/>
        </a:ln>
        <a:effectLst>
          <a:innerShdw blurRad="63500" dist="50800" dir="2700000">
            <a:prstClr val="black">
              <a:alpha val="50000"/>
            </a:prstClr>
          </a:innerShdw>
        </a:effectLst>
      </dsp:spPr>
      <dsp:style>
        <a:lnRef idx="2">
          <a:scrgbClr r="0" g="0" b="0"/>
        </a:lnRef>
        <a:fillRef idx="1">
          <a:scrgbClr r="0" g="0" b="0"/>
        </a:fillRef>
        <a:effectRef idx="0">
          <a:scrgbClr r="0" g="0" b="0"/>
        </a:effectRef>
        <a:fontRef idx="minor">
          <a:schemeClr val="lt1"/>
        </a:fontRef>
      </dsp:style>
      <dsp:txBody>
        <a:bodyPr spcFirstLastPara="0" vert="horz" wrap="square" lIns="3810" tIns="3810" rIns="3810" bIns="3810" numCol="1" spcCol="1270" anchor="ctr" anchorCtr="0">
          <a:noAutofit/>
        </a:bodyPr>
        <a:lstStyle/>
        <a:p>
          <a:pPr lvl="0" algn="ctr" defTabSz="266700">
            <a:lnSpc>
              <a:spcPct val="90000"/>
            </a:lnSpc>
            <a:spcBef>
              <a:spcPct val="0"/>
            </a:spcBef>
            <a:spcAft>
              <a:spcPct val="35000"/>
            </a:spcAft>
          </a:pPr>
          <a:r>
            <a:rPr lang="es-CO" sz="600" kern="1200" dirty="0">
              <a:solidFill>
                <a:schemeClr val="tx1"/>
              </a:solidFill>
            </a:rPr>
            <a:t>Indicadores y Hallazgos para Opinión Presupuestal</a:t>
          </a:r>
        </a:p>
      </dsp:txBody>
      <dsp:txXfrm>
        <a:off x="534320" y="1073141"/>
        <a:ext cx="970942" cy="275312"/>
      </dsp:txXfrm>
    </dsp:sp>
    <dsp:sp modelId="{43536C57-16D3-4B62-BFCB-00DEDF294285}">
      <dsp:nvSpPr>
        <dsp:cNvPr id="0" name=""/>
        <dsp:cNvSpPr/>
      </dsp:nvSpPr>
      <dsp:spPr>
        <a:xfrm>
          <a:off x="1720304" y="1058247"/>
          <a:ext cx="1000730" cy="305100"/>
        </a:xfrm>
        <a:prstGeom prst="flowChartAlternateProcess">
          <a:avLst/>
        </a:prstGeom>
        <a:solidFill>
          <a:srgbClr val="E7F6FF"/>
        </a:solidFill>
        <a:ln w="12700" cap="flat" cmpd="sng" algn="ctr">
          <a:solidFill>
            <a:srgbClr val="6699FF"/>
          </a:solidFill>
          <a:prstDash val="solid"/>
          <a:miter lim="800000"/>
        </a:ln>
        <a:effectLst>
          <a:innerShdw blurRad="63500" dist="50800" dir="2700000">
            <a:prstClr val="black">
              <a:alpha val="50000"/>
            </a:prstClr>
          </a:innerShdw>
        </a:effectLst>
      </dsp:spPr>
      <dsp:style>
        <a:lnRef idx="2">
          <a:scrgbClr r="0" g="0" b="0"/>
        </a:lnRef>
        <a:fillRef idx="1">
          <a:scrgbClr r="0" g="0" b="0"/>
        </a:fillRef>
        <a:effectRef idx="0">
          <a:scrgbClr r="0" g="0" b="0"/>
        </a:effectRef>
        <a:fontRef idx="minor">
          <a:schemeClr val="lt1"/>
        </a:fontRef>
      </dsp:style>
      <dsp:txBody>
        <a:bodyPr spcFirstLastPara="0" vert="horz" wrap="square" lIns="3810" tIns="3810" rIns="3810" bIns="3810" numCol="1" spcCol="1270" anchor="ctr" anchorCtr="0">
          <a:noAutofit/>
        </a:bodyPr>
        <a:lstStyle/>
        <a:p>
          <a:pPr lvl="0" algn="ctr" defTabSz="266700">
            <a:lnSpc>
              <a:spcPct val="90000"/>
            </a:lnSpc>
            <a:spcBef>
              <a:spcPct val="0"/>
            </a:spcBef>
            <a:spcAft>
              <a:spcPct val="35000"/>
            </a:spcAft>
          </a:pPr>
          <a:r>
            <a:rPr lang="es-CO" sz="600" kern="1200" dirty="0">
              <a:solidFill>
                <a:schemeClr val="tx1"/>
              </a:solidFill>
            </a:rPr>
            <a:t>OpiniónPresupuestal</a:t>
          </a:r>
        </a:p>
      </dsp:txBody>
      <dsp:txXfrm>
        <a:off x="1735197" y="1073140"/>
        <a:ext cx="970944" cy="275314"/>
      </dsp:txXfrm>
    </dsp:sp>
    <dsp:sp modelId="{97B1D91B-D1D6-4A10-87D7-08213E3CECC1}">
      <dsp:nvSpPr>
        <dsp:cNvPr id="0" name=""/>
        <dsp:cNvSpPr/>
      </dsp:nvSpPr>
      <dsp:spPr>
        <a:xfrm>
          <a:off x="519426" y="1439623"/>
          <a:ext cx="1000730" cy="305100"/>
        </a:xfrm>
        <a:prstGeom prst="roundRect">
          <a:avLst/>
        </a:prstGeom>
        <a:solidFill>
          <a:srgbClr val="F9EBF7"/>
        </a:solidFill>
        <a:ln w="12700" cap="flat" cmpd="sng" algn="ctr">
          <a:solidFill>
            <a:srgbClr val="FF99FF"/>
          </a:solidFill>
          <a:prstDash val="solid"/>
          <a:miter lim="800000"/>
        </a:ln>
        <a:effectLst>
          <a:innerShdw blurRad="63500" dist="50800" dir="2700000">
            <a:prstClr val="black">
              <a:alpha val="50000"/>
            </a:prstClr>
          </a:innerShdw>
        </a:effectLst>
      </dsp:spPr>
      <dsp:style>
        <a:lnRef idx="2">
          <a:scrgbClr r="0" g="0" b="0"/>
        </a:lnRef>
        <a:fillRef idx="1">
          <a:scrgbClr r="0" g="0" b="0"/>
        </a:fillRef>
        <a:effectRef idx="0">
          <a:scrgbClr r="0" g="0" b="0"/>
        </a:effectRef>
        <a:fontRef idx="minor">
          <a:schemeClr val="lt1"/>
        </a:fontRef>
      </dsp:style>
      <dsp:txBody>
        <a:bodyPr spcFirstLastPara="0" vert="horz" wrap="square" lIns="3810" tIns="3810" rIns="3810" bIns="3810" numCol="1" spcCol="1270" anchor="ctr" anchorCtr="0">
          <a:noAutofit/>
        </a:bodyPr>
        <a:lstStyle/>
        <a:p>
          <a:pPr lvl="0" algn="ctr" defTabSz="266700">
            <a:lnSpc>
              <a:spcPct val="90000"/>
            </a:lnSpc>
            <a:spcBef>
              <a:spcPct val="0"/>
            </a:spcBef>
            <a:spcAft>
              <a:spcPct val="35000"/>
            </a:spcAft>
          </a:pPr>
          <a:r>
            <a:rPr lang="es-CO" sz="600" kern="1200" dirty="0">
              <a:solidFill>
                <a:schemeClr val="tx1"/>
              </a:solidFill>
            </a:rPr>
            <a:t>Análisis de Hallazgo para Concepto Desempeño Financiero</a:t>
          </a:r>
        </a:p>
      </dsp:txBody>
      <dsp:txXfrm>
        <a:off x="534320" y="1454517"/>
        <a:ext cx="970942" cy="275312"/>
      </dsp:txXfrm>
    </dsp:sp>
    <dsp:sp modelId="{9C2BFB3B-504B-458A-BAF3-FFB6F1423295}">
      <dsp:nvSpPr>
        <dsp:cNvPr id="0" name=""/>
        <dsp:cNvSpPr/>
      </dsp:nvSpPr>
      <dsp:spPr>
        <a:xfrm>
          <a:off x="1720304" y="1439623"/>
          <a:ext cx="1000730" cy="305100"/>
        </a:xfrm>
        <a:prstGeom prst="flowChartAlternateProcess">
          <a:avLst/>
        </a:prstGeom>
        <a:solidFill>
          <a:srgbClr val="E7F6FF"/>
        </a:solidFill>
        <a:ln w="12700" cap="flat" cmpd="sng" algn="ctr">
          <a:solidFill>
            <a:srgbClr val="6699FF"/>
          </a:solidFill>
          <a:prstDash val="solid"/>
          <a:miter lim="800000"/>
        </a:ln>
        <a:effectLst>
          <a:innerShdw blurRad="63500" dist="50800" dir="2700000">
            <a:prstClr val="black">
              <a:alpha val="50000"/>
            </a:prstClr>
          </a:innerShdw>
        </a:effectLst>
      </dsp:spPr>
      <dsp:style>
        <a:lnRef idx="2">
          <a:scrgbClr r="0" g="0" b="0"/>
        </a:lnRef>
        <a:fillRef idx="1">
          <a:scrgbClr r="0" g="0" b="0"/>
        </a:fillRef>
        <a:effectRef idx="0">
          <a:scrgbClr r="0" g="0" b="0"/>
        </a:effectRef>
        <a:fontRef idx="minor">
          <a:schemeClr val="lt1"/>
        </a:fontRef>
      </dsp:style>
      <dsp:txBody>
        <a:bodyPr spcFirstLastPara="0" vert="horz" wrap="square" lIns="3810" tIns="3810" rIns="3810" bIns="3810" numCol="1" spcCol="1270" anchor="ctr" anchorCtr="0">
          <a:noAutofit/>
        </a:bodyPr>
        <a:lstStyle/>
        <a:p>
          <a:pPr lvl="0" algn="ctr" defTabSz="266700">
            <a:lnSpc>
              <a:spcPct val="90000"/>
            </a:lnSpc>
            <a:spcBef>
              <a:spcPct val="0"/>
            </a:spcBef>
            <a:spcAft>
              <a:spcPct val="35000"/>
            </a:spcAft>
          </a:pPr>
          <a:r>
            <a:rPr lang="es-CO" sz="600" kern="1200" dirty="0">
              <a:solidFill>
                <a:schemeClr val="tx1"/>
              </a:solidFill>
            </a:rPr>
            <a:t>Concepto Gestión Desempeño Financiero</a:t>
          </a:r>
        </a:p>
      </dsp:txBody>
      <dsp:txXfrm>
        <a:off x="1735197" y="1454516"/>
        <a:ext cx="970944" cy="275314"/>
      </dsp:txXfrm>
    </dsp:sp>
    <dsp:sp modelId="{39DE5B3D-1EBA-4434-AF9B-A541105112C0}">
      <dsp:nvSpPr>
        <dsp:cNvPr id="0" name=""/>
        <dsp:cNvSpPr/>
      </dsp:nvSpPr>
      <dsp:spPr>
        <a:xfrm>
          <a:off x="519426" y="1820999"/>
          <a:ext cx="1000730" cy="305100"/>
        </a:xfrm>
        <a:prstGeom prst="roundRect">
          <a:avLst/>
        </a:prstGeom>
        <a:solidFill>
          <a:srgbClr val="F9EBF7"/>
        </a:solidFill>
        <a:ln w="12700" cap="flat" cmpd="sng" algn="ctr">
          <a:solidFill>
            <a:srgbClr val="FF99FF"/>
          </a:solidFill>
          <a:prstDash val="solid"/>
          <a:miter lim="800000"/>
        </a:ln>
        <a:effectLst>
          <a:innerShdw blurRad="63500" dist="50800" dir="2700000">
            <a:prstClr val="black">
              <a:alpha val="50000"/>
            </a:prstClr>
          </a:innerShdw>
        </a:effectLst>
      </dsp:spPr>
      <dsp:style>
        <a:lnRef idx="2">
          <a:scrgbClr r="0" g="0" b="0"/>
        </a:lnRef>
        <a:fillRef idx="1">
          <a:scrgbClr r="0" g="0" b="0"/>
        </a:fillRef>
        <a:effectRef idx="0">
          <a:scrgbClr r="0" g="0" b="0"/>
        </a:effectRef>
        <a:fontRef idx="minor">
          <a:schemeClr val="lt1"/>
        </a:fontRef>
      </dsp:style>
      <dsp:txBody>
        <a:bodyPr spcFirstLastPara="0" vert="horz" wrap="square" lIns="3810" tIns="3810" rIns="3810" bIns="3810" numCol="1" spcCol="1270" anchor="ctr" anchorCtr="0">
          <a:noAutofit/>
        </a:bodyPr>
        <a:lstStyle/>
        <a:p>
          <a:pPr lvl="0" algn="ctr" defTabSz="266700">
            <a:lnSpc>
              <a:spcPct val="90000"/>
            </a:lnSpc>
            <a:spcBef>
              <a:spcPct val="0"/>
            </a:spcBef>
            <a:spcAft>
              <a:spcPct val="35000"/>
            </a:spcAft>
          </a:pPr>
          <a:r>
            <a:rPr lang="es-CO" sz="600" kern="1200" dirty="0">
              <a:solidFill>
                <a:schemeClr val="tx1"/>
              </a:solidFill>
            </a:rPr>
            <a:t>Calificación y Análisis de Hallazgos para Concepto de Gestión de Inversión</a:t>
          </a:r>
        </a:p>
      </dsp:txBody>
      <dsp:txXfrm>
        <a:off x="534320" y="1835893"/>
        <a:ext cx="970942" cy="275312"/>
      </dsp:txXfrm>
    </dsp:sp>
    <dsp:sp modelId="{A78C43A0-EFDF-4D41-960B-AACE75211A58}">
      <dsp:nvSpPr>
        <dsp:cNvPr id="0" name=""/>
        <dsp:cNvSpPr/>
      </dsp:nvSpPr>
      <dsp:spPr>
        <a:xfrm>
          <a:off x="1720304" y="1820999"/>
          <a:ext cx="1000730" cy="305100"/>
        </a:xfrm>
        <a:prstGeom prst="flowChartAlternateProcess">
          <a:avLst/>
        </a:prstGeom>
        <a:solidFill>
          <a:srgbClr val="E7F6FF"/>
        </a:solidFill>
        <a:ln w="12700" cap="flat" cmpd="sng" algn="ctr">
          <a:solidFill>
            <a:srgbClr val="6699FF"/>
          </a:solidFill>
          <a:prstDash val="solid"/>
          <a:miter lim="800000"/>
        </a:ln>
        <a:effectLst>
          <a:innerShdw blurRad="63500" dist="50800" dir="2700000">
            <a:prstClr val="black">
              <a:alpha val="50000"/>
            </a:prstClr>
          </a:innerShdw>
        </a:effectLst>
      </dsp:spPr>
      <dsp:style>
        <a:lnRef idx="2">
          <a:scrgbClr r="0" g="0" b="0"/>
        </a:lnRef>
        <a:fillRef idx="1">
          <a:scrgbClr r="0" g="0" b="0"/>
        </a:fillRef>
        <a:effectRef idx="0">
          <a:scrgbClr r="0" g="0" b="0"/>
        </a:effectRef>
        <a:fontRef idx="minor">
          <a:schemeClr val="lt1"/>
        </a:fontRef>
      </dsp:style>
      <dsp:txBody>
        <a:bodyPr spcFirstLastPara="0" vert="horz" wrap="square" lIns="3810" tIns="3810" rIns="3810" bIns="3810" numCol="1" spcCol="1270" anchor="ctr" anchorCtr="0">
          <a:noAutofit/>
        </a:bodyPr>
        <a:lstStyle/>
        <a:p>
          <a:pPr lvl="0" algn="ctr" defTabSz="266700">
            <a:lnSpc>
              <a:spcPct val="90000"/>
            </a:lnSpc>
            <a:spcBef>
              <a:spcPct val="0"/>
            </a:spcBef>
            <a:spcAft>
              <a:spcPct val="35000"/>
            </a:spcAft>
          </a:pPr>
          <a:r>
            <a:rPr lang="es-CO" sz="600" kern="1200" dirty="0">
              <a:solidFill>
                <a:schemeClr val="tx1"/>
              </a:solidFill>
            </a:rPr>
            <a:t>Concepto Gestión de Inversión</a:t>
          </a:r>
        </a:p>
      </dsp:txBody>
      <dsp:txXfrm>
        <a:off x="1735197" y="1835892"/>
        <a:ext cx="970944" cy="275314"/>
      </dsp:txXfrm>
    </dsp:sp>
    <dsp:sp modelId="{E95A1CB1-711B-473A-9AA2-3C7A3CDF0176}">
      <dsp:nvSpPr>
        <dsp:cNvPr id="0" name=""/>
        <dsp:cNvSpPr/>
      </dsp:nvSpPr>
      <dsp:spPr>
        <a:xfrm>
          <a:off x="519426" y="2202375"/>
          <a:ext cx="1000730" cy="305100"/>
        </a:xfrm>
        <a:prstGeom prst="roundRect">
          <a:avLst/>
        </a:prstGeom>
        <a:solidFill>
          <a:srgbClr val="F9EBF7"/>
        </a:solidFill>
        <a:ln w="12700" cap="flat" cmpd="sng" algn="ctr">
          <a:solidFill>
            <a:srgbClr val="FF99FF"/>
          </a:solidFill>
          <a:prstDash val="solid"/>
          <a:miter lim="800000"/>
        </a:ln>
        <a:effectLst>
          <a:innerShdw blurRad="63500" dist="50800" dir="2700000">
            <a:prstClr val="black">
              <a:alpha val="50000"/>
            </a:prstClr>
          </a:innerShdw>
        </a:effectLst>
      </dsp:spPr>
      <dsp:style>
        <a:lnRef idx="2">
          <a:scrgbClr r="0" g="0" b="0"/>
        </a:lnRef>
        <a:fillRef idx="1">
          <a:scrgbClr r="0" g="0" b="0"/>
        </a:fillRef>
        <a:effectRef idx="0">
          <a:scrgbClr r="0" g="0" b="0"/>
        </a:effectRef>
        <a:fontRef idx="minor">
          <a:schemeClr val="lt1"/>
        </a:fontRef>
      </dsp:style>
      <dsp:txBody>
        <a:bodyPr spcFirstLastPara="0" vert="horz" wrap="square" lIns="3810" tIns="3810" rIns="3810" bIns="3810" numCol="1" spcCol="1270" anchor="ctr" anchorCtr="0">
          <a:noAutofit/>
        </a:bodyPr>
        <a:lstStyle/>
        <a:p>
          <a:pPr lvl="0" algn="ctr" defTabSz="266700">
            <a:lnSpc>
              <a:spcPct val="90000"/>
            </a:lnSpc>
            <a:spcBef>
              <a:spcPct val="0"/>
            </a:spcBef>
            <a:spcAft>
              <a:spcPct val="35000"/>
            </a:spcAft>
          </a:pPr>
          <a:r>
            <a:rPr lang="es-CO" sz="600" kern="1200" dirty="0">
              <a:solidFill>
                <a:schemeClr val="tx1"/>
              </a:solidFill>
            </a:rPr>
            <a:t>Calificación Gasto Público</a:t>
          </a:r>
        </a:p>
      </dsp:txBody>
      <dsp:txXfrm>
        <a:off x="534320" y="2217269"/>
        <a:ext cx="970942" cy="275312"/>
      </dsp:txXfrm>
    </dsp:sp>
    <dsp:sp modelId="{D12934D3-0880-4C48-B2A2-174C293C9F41}">
      <dsp:nvSpPr>
        <dsp:cNvPr id="0" name=""/>
        <dsp:cNvSpPr/>
      </dsp:nvSpPr>
      <dsp:spPr>
        <a:xfrm>
          <a:off x="1720304" y="2202375"/>
          <a:ext cx="1000730" cy="305100"/>
        </a:xfrm>
        <a:prstGeom prst="flowChartAlternateProcess">
          <a:avLst/>
        </a:prstGeom>
        <a:solidFill>
          <a:srgbClr val="E7F6FF"/>
        </a:solidFill>
        <a:ln w="12700" cap="flat" cmpd="sng" algn="ctr">
          <a:solidFill>
            <a:srgbClr val="6699FF"/>
          </a:solidFill>
          <a:prstDash val="solid"/>
          <a:miter lim="800000"/>
        </a:ln>
        <a:effectLst>
          <a:innerShdw blurRad="63500" dist="50800" dir="2700000">
            <a:prstClr val="black">
              <a:alpha val="50000"/>
            </a:prstClr>
          </a:innerShdw>
        </a:effectLst>
      </dsp:spPr>
      <dsp:style>
        <a:lnRef idx="2">
          <a:scrgbClr r="0" g="0" b="0"/>
        </a:lnRef>
        <a:fillRef idx="1">
          <a:scrgbClr r="0" g="0" b="0"/>
        </a:fillRef>
        <a:effectRef idx="0">
          <a:scrgbClr r="0" g="0" b="0"/>
        </a:effectRef>
        <a:fontRef idx="minor">
          <a:schemeClr val="lt1"/>
        </a:fontRef>
      </dsp:style>
      <dsp:txBody>
        <a:bodyPr spcFirstLastPara="0" vert="horz" wrap="square" lIns="3810" tIns="3810" rIns="3810" bIns="3810" numCol="1" spcCol="1270" anchor="ctr" anchorCtr="0">
          <a:noAutofit/>
        </a:bodyPr>
        <a:lstStyle/>
        <a:p>
          <a:pPr marL="0" marR="0" lvl="0" indent="0" algn="ctr" defTabSz="914400" eaLnBrk="1" fontAlgn="auto" latinLnBrk="0" hangingPunct="1">
            <a:lnSpc>
              <a:spcPct val="100000"/>
            </a:lnSpc>
            <a:spcBef>
              <a:spcPct val="0"/>
            </a:spcBef>
            <a:spcAft>
              <a:spcPts val="0"/>
            </a:spcAft>
            <a:buClrTx/>
            <a:buSzTx/>
            <a:buFontTx/>
            <a:buNone/>
            <a:tabLst/>
            <a:defRPr/>
          </a:pPr>
          <a:r>
            <a:rPr lang="es-CO" sz="600" kern="1200" dirty="0">
              <a:solidFill>
                <a:schemeClr val="tx1"/>
              </a:solidFill>
            </a:rPr>
            <a:t>Concepto Gestión gasto Público</a:t>
          </a:r>
        </a:p>
        <a:p>
          <a:pPr lvl="0" algn="ctr" defTabSz="266700">
            <a:lnSpc>
              <a:spcPct val="90000"/>
            </a:lnSpc>
            <a:spcBef>
              <a:spcPct val="0"/>
            </a:spcBef>
            <a:spcAft>
              <a:spcPct val="35000"/>
            </a:spcAft>
          </a:pPr>
          <a:endParaRPr lang="es-CO" sz="600" kern="1200" dirty="0">
            <a:solidFill>
              <a:schemeClr val="tx1"/>
            </a:solidFill>
          </a:endParaRPr>
        </a:p>
      </dsp:txBody>
      <dsp:txXfrm>
        <a:off x="1735197" y="2217268"/>
        <a:ext cx="970944" cy="275314"/>
      </dsp:txXfrm>
    </dsp:sp>
    <dsp:sp modelId="{CCCC0423-8B71-4EB5-9B9F-3455935D7DD4}">
      <dsp:nvSpPr>
        <dsp:cNvPr id="0" name=""/>
        <dsp:cNvSpPr/>
      </dsp:nvSpPr>
      <dsp:spPr>
        <a:xfrm>
          <a:off x="519426" y="2583751"/>
          <a:ext cx="1000730" cy="305100"/>
        </a:xfrm>
        <a:prstGeom prst="roundRect">
          <a:avLst/>
        </a:prstGeom>
        <a:solidFill>
          <a:srgbClr val="F9EBF7"/>
        </a:solidFill>
        <a:ln w="12700" cap="flat" cmpd="sng" algn="ctr">
          <a:solidFill>
            <a:srgbClr val="FF99FF"/>
          </a:solidFill>
          <a:prstDash val="solid"/>
          <a:miter lim="800000"/>
        </a:ln>
        <a:effectLst>
          <a:innerShdw blurRad="63500" dist="50800" dir="2700000">
            <a:prstClr val="black">
              <a:alpha val="50000"/>
            </a:prstClr>
          </a:innerShdw>
        </a:effectLst>
      </dsp:spPr>
      <dsp:style>
        <a:lnRef idx="2">
          <a:scrgbClr r="0" g="0" b="0"/>
        </a:lnRef>
        <a:fillRef idx="1">
          <a:scrgbClr r="0" g="0" b="0"/>
        </a:fillRef>
        <a:effectRef idx="0">
          <a:scrgbClr r="0" g="0" b="0"/>
        </a:effectRef>
        <a:fontRef idx="minor">
          <a:schemeClr val="lt1"/>
        </a:fontRef>
      </dsp:style>
      <dsp:txBody>
        <a:bodyPr spcFirstLastPara="0" vert="horz" wrap="square" lIns="3810" tIns="3810" rIns="3810" bIns="3810" numCol="1" spcCol="1270" anchor="ctr" anchorCtr="0">
          <a:noAutofit/>
        </a:bodyPr>
        <a:lstStyle/>
        <a:p>
          <a:pPr lvl="0" algn="ctr" defTabSz="266700">
            <a:lnSpc>
              <a:spcPct val="90000"/>
            </a:lnSpc>
            <a:spcBef>
              <a:spcPct val="0"/>
            </a:spcBef>
            <a:spcAft>
              <a:spcPct val="35000"/>
            </a:spcAft>
          </a:pPr>
          <a:r>
            <a:rPr lang="es-CO" sz="600" kern="1200" dirty="0">
              <a:solidFill>
                <a:schemeClr val="tx1"/>
              </a:solidFill>
            </a:rPr>
            <a:t>Evaluación Control Fiscal Interno - Control Interno contable</a:t>
          </a:r>
        </a:p>
      </dsp:txBody>
      <dsp:txXfrm>
        <a:off x="534320" y="2598645"/>
        <a:ext cx="970942" cy="275312"/>
      </dsp:txXfrm>
    </dsp:sp>
    <dsp:sp modelId="{FF766DE9-2E3A-40EE-B553-2FC9C7401ED4}">
      <dsp:nvSpPr>
        <dsp:cNvPr id="0" name=""/>
        <dsp:cNvSpPr/>
      </dsp:nvSpPr>
      <dsp:spPr>
        <a:xfrm>
          <a:off x="1720304" y="2583751"/>
          <a:ext cx="1000730" cy="305100"/>
        </a:xfrm>
        <a:prstGeom prst="flowChartAlternateProcess">
          <a:avLst/>
        </a:prstGeom>
        <a:solidFill>
          <a:srgbClr val="E7F6FF"/>
        </a:solidFill>
        <a:ln w="12700" cap="flat" cmpd="sng" algn="ctr">
          <a:solidFill>
            <a:srgbClr val="6699FF"/>
          </a:solidFill>
          <a:prstDash val="solid"/>
          <a:miter lim="800000"/>
        </a:ln>
        <a:effectLst>
          <a:innerShdw blurRad="63500" dist="50800" dir="2700000">
            <a:prstClr val="black">
              <a:alpha val="50000"/>
            </a:prstClr>
          </a:innerShdw>
        </a:effectLst>
      </dsp:spPr>
      <dsp:style>
        <a:lnRef idx="2">
          <a:scrgbClr r="0" g="0" b="0"/>
        </a:lnRef>
        <a:fillRef idx="1">
          <a:scrgbClr r="0" g="0" b="0"/>
        </a:fillRef>
        <a:effectRef idx="0">
          <a:scrgbClr r="0" g="0" b="0"/>
        </a:effectRef>
        <a:fontRef idx="minor">
          <a:schemeClr val="lt1"/>
        </a:fontRef>
      </dsp:style>
      <dsp:txBody>
        <a:bodyPr spcFirstLastPara="0" vert="horz" wrap="square" lIns="3810" tIns="3810" rIns="3810" bIns="3810" numCol="1" spcCol="1270" anchor="ctr" anchorCtr="0">
          <a:noAutofit/>
        </a:bodyPr>
        <a:lstStyle/>
        <a:p>
          <a:pPr lvl="0" algn="ctr" defTabSz="266700">
            <a:lnSpc>
              <a:spcPct val="90000"/>
            </a:lnSpc>
            <a:spcBef>
              <a:spcPct val="0"/>
            </a:spcBef>
            <a:spcAft>
              <a:spcPct val="35000"/>
            </a:spcAft>
          </a:pPr>
          <a:r>
            <a:rPr lang="es-CO" sz="600" kern="1200" dirty="0">
              <a:solidFill>
                <a:schemeClr val="tx1"/>
              </a:solidFill>
            </a:rPr>
            <a:t>Concepto Calidad y Eficiencia de Control Fiscal Interno</a:t>
          </a:r>
        </a:p>
      </dsp:txBody>
      <dsp:txXfrm>
        <a:off x="1735197" y="2598644"/>
        <a:ext cx="970944" cy="275314"/>
      </dsp:txXfrm>
    </dsp:sp>
    <dsp:sp modelId="{4327125D-D804-4622-88A9-EF3E156C6D64}">
      <dsp:nvSpPr>
        <dsp:cNvPr id="0" name=""/>
        <dsp:cNvSpPr/>
      </dsp:nvSpPr>
      <dsp:spPr>
        <a:xfrm>
          <a:off x="519426" y="2965127"/>
          <a:ext cx="1000730" cy="305100"/>
        </a:xfrm>
        <a:prstGeom prst="roundRect">
          <a:avLst/>
        </a:prstGeom>
        <a:solidFill>
          <a:srgbClr val="F9EBF7"/>
        </a:solidFill>
        <a:ln w="12700" cap="flat" cmpd="sng" algn="ctr">
          <a:solidFill>
            <a:srgbClr val="FF99FF"/>
          </a:solidFill>
          <a:prstDash val="solid"/>
          <a:miter lim="800000"/>
        </a:ln>
        <a:effectLst>
          <a:innerShdw blurRad="63500" dist="50800" dir="2700000">
            <a:prstClr val="black">
              <a:alpha val="50000"/>
            </a:prstClr>
          </a:innerShdw>
        </a:effectLst>
      </dsp:spPr>
      <dsp:style>
        <a:lnRef idx="2">
          <a:scrgbClr r="0" g="0" b="0"/>
        </a:lnRef>
        <a:fillRef idx="1">
          <a:scrgbClr r="0" g="0" b="0"/>
        </a:fillRef>
        <a:effectRef idx="0">
          <a:scrgbClr r="0" g="0" b="0"/>
        </a:effectRef>
        <a:fontRef idx="minor">
          <a:schemeClr val="lt1"/>
        </a:fontRef>
      </dsp:style>
      <dsp:txBody>
        <a:bodyPr spcFirstLastPara="0" vert="horz" wrap="square" lIns="3810" tIns="3810" rIns="3810" bIns="3810" numCol="1" spcCol="1270" anchor="ctr" anchorCtr="0">
          <a:noAutofit/>
        </a:bodyPr>
        <a:lstStyle/>
        <a:p>
          <a:pPr lvl="0" algn="ctr" defTabSz="266700">
            <a:lnSpc>
              <a:spcPct val="90000"/>
            </a:lnSpc>
            <a:spcBef>
              <a:spcPct val="0"/>
            </a:spcBef>
            <a:spcAft>
              <a:spcPct val="35000"/>
            </a:spcAft>
          </a:pPr>
          <a:r>
            <a:rPr lang="es-CO" sz="600" kern="1200" dirty="0">
              <a:solidFill>
                <a:schemeClr val="tx1"/>
              </a:solidFill>
            </a:rPr>
            <a:t>Evaluación Plan de Mejoramiento</a:t>
          </a:r>
        </a:p>
      </dsp:txBody>
      <dsp:txXfrm>
        <a:off x="534320" y="2980021"/>
        <a:ext cx="970942" cy="275312"/>
      </dsp:txXfrm>
    </dsp:sp>
    <dsp:sp modelId="{6C289FA6-5368-4CE1-9F31-1FA2652B6F0C}">
      <dsp:nvSpPr>
        <dsp:cNvPr id="0" name=""/>
        <dsp:cNvSpPr/>
      </dsp:nvSpPr>
      <dsp:spPr>
        <a:xfrm>
          <a:off x="1720304" y="2965127"/>
          <a:ext cx="1000730" cy="305100"/>
        </a:xfrm>
        <a:prstGeom prst="flowChartAlternateProcess">
          <a:avLst/>
        </a:prstGeom>
        <a:solidFill>
          <a:srgbClr val="E7F6FF"/>
        </a:solidFill>
        <a:ln w="12700" cap="flat" cmpd="sng" algn="ctr">
          <a:solidFill>
            <a:srgbClr val="6699FF"/>
          </a:solidFill>
          <a:prstDash val="solid"/>
          <a:miter lim="800000"/>
        </a:ln>
        <a:effectLst>
          <a:innerShdw blurRad="63500" dist="50800" dir="2700000">
            <a:prstClr val="black">
              <a:alpha val="50000"/>
            </a:prstClr>
          </a:innerShdw>
        </a:effectLst>
      </dsp:spPr>
      <dsp:style>
        <a:lnRef idx="2">
          <a:scrgbClr r="0" g="0" b="0"/>
        </a:lnRef>
        <a:fillRef idx="1">
          <a:scrgbClr r="0" g="0" b="0"/>
        </a:fillRef>
        <a:effectRef idx="0">
          <a:scrgbClr r="0" g="0" b="0"/>
        </a:effectRef>
        <a:fontRef idx="minor">
          <a:schemeClr val="lt1"/>
        </a:fontRef>
      </dsp:style>
      <dsp:txBody>
        <a:bodyPr spcFirstLastPara="0" vert="horz" wrap="square" lIns="3810" tIns="3810" rIns="3810" bIns="3810" numCol="1" spcCol="1270" anchor="ctr" anchorCtr="0">
          <a:noAutofit/>
        </a:bodyPr>
        <a:lstStyle/>
        <a:p>
          <a:pPr lvl="0" algn="ctr" defTabSz="266700">
            <a:lnSpc>
              <a:spcPct val="90000"/>
            </a:lnSpc>
            <a:spcBef>
              <a:spcPct val="0"/>
            </a:spcBef>
            <a:spcAft>
              <a:spcPct val="35000"/>
            </a:spcAft>
          </a:pPr>
          <a:r>
            <a:rPr lang="es-CO" sz="600" kern="1200" dirty="0">
              <a:solidFill>
                <a:schemeClr val="tx1"/>
              </a:solidFill>
            </a:rPr>
            <a:t>Concepto sobre el cumplimiento del Plan de Mejoramiento</a:t>
          </a:r>
        </a:p>
      </dsp:txBody>
      <dsp:txXfrm>
        <a:off x="1735197" y="2980020"/>
        <a:ext cx="970944" cy="275314"/>
      </dsp:txXfrm>
    </dsp:sp>
  </dsp:spTree>
</dsp:drawing>
</file>

<file path=xl/diagrams/layout1.xml><?xml version="1.0" encoding="utf-8"?>
<dgm:layoutDef xmlns:dgm="http://schemas.openxmlformats.org/drawingml/2006/diagram" xmlns:a="http://schemas.openxmlformats.org/drawingml/2006/main" uniqueId="urn:microsoft.com/office/officeart/2008/layout/HorizontalMultiLevelHierarchy">
  <dgm:title val=""/>
  <dgm:desc val=""/>
  <dgm:catLst>
    <dgm:cat type="hierarchy" pri="4600"/>
  </dgm:catLst>
  <dgm:sampData>
    <dgm:dataModel>
      <dgm:ptLst>
        <dgm:pt modelId="0" type="doc"/>
        <dgm:pt modelId="1">
          <dgm:prSet phldr="1"/>
        </dgm:pt>
        <dgm:pt modelId="11">
          <dgm:prSet phldr="1"/>
        </dgm:pt>
        <dgm:pt modelId="12">
          <dgm:prSet phldr="1"/>
        </dgm:pt>
        <dgm:pt modelId="13">
          <dgm:prSet phldr="1"/>
        </dgm:pt>
      </dgm:ptLst>
      <dgm:cxnLst>
        <dgm:cxn modelId="2" srcId="0" destId="1" srcOrd="0" destOrd="0"/>
        <dgm:cxn modelId="3" srcId="1" destId="11" srcOrd="0" destOrd="0"/>
        <dgm:cxn modelId="4" srcId="1" destId="12" srcOrd="1" destOrd="0"/>
        <dgm:cxn modelId="5" srcId="1" destId="13" srcOrd="2" destOrd="0"/>
      </dgm:cxnLst>
      <dgm:bg/>
      <dgm:whole/>
    </dgm:dataModel>
  </dgm:sampData>
  <dgm:styleData>
    <dgm:dataModel>
      <dgm:ptLst>
        <dgm:pt modelId="0" type="doc"/>
        <dgm:pt modelId="1">
          <dgm:prSet phldr="1"/>
        </dgm:pt>
        <dgm:pt modelId="11">
          <dgm:prSet phldr="1"/>
        </dgm:pt>
        <dgm:pt modelId="12">
          <dgm:prSet phldr="1"/>
        </dgm:pt>
      </dgm:ptLst>
      <dgm:cxnLst>
        <dgm:cxn modelId="2" srcId="0" destId="1" srcOrd="0" destOrd="0"/>
        <dgm:cxn modelId="3" srcId="1" destId="11" srcOrd="0" destOrd="0"/>
        <dgm:cxn modelId="4" srcId="1" destId="12" srcOrd="1" destOrd="0"/>
      </dgm:cxnLst>
      <dgm:bg/>
      <dgm:whole/>
    </dgm:dataModel>
  </dgm:styleData>
  <dgm:clrData>
    <dgm:dataModel>
      <dgm:ptLst>
        <dgm:pt modelId="0" type="doc"/>
        <dgm:pt modelId="1">
          <dgm:prSet phldr="1"/>
        </dgm:pt>
        <dgm:pt modelId="11">
          <dgm:prSet phldr="1"/>
        </dgm:pt>
        <dgm:pt modelId="12">
          <dgm:prSet phldr="1"/>
        </dgm:pt>
        <dgm:pt modelId="13">
          <dgm:prSet phldr="1"/>
        </dgm:pt>
      </dgm:ptLst>
      <dgm:cxnLst>
        <dgm:cxn modelId="2" srcId="0" destId="1" srcOrd="0" destOrd="0"/>
        <dgm:cxn modelId="3" srcId="1" destId="11" srcOrd="0" destOrd="0"/>
        <dgm:cxn modelId="4" srcId="1" destId="12" srcOrd="1" destOrd="0"/>
        <dgm:cxn modelId="5" srcId="1" destId="13" srcOrd="2" destOrd="0"/>
      </dgm:cxnLst>
      <dgm:bg/>
      <dgm:whole/>
    </dgm:dataModel>
  </dgm:clrData>
  <dgm:layoutNode name="Name0">
    <dgm:varLst>
      <dgm:chPref val="1"/>
      <dgm:dir/>
      <dgm:animOne val="branch"/>
      <dgm:animLvl val="lvl"/>
      <dgm:resizeHandles val="exact"/>
    </dgm:varLst>
    <dgm:choose name="Name1">
      <dgm:if name="Name2" func="var" arg="dir" op="equ" val="norm">
        <dgm:alg type="hierChild">
          <dgm:param type="linDir" val="fromT"/>
          <dgm:param type="chAlign" val="l"/>
        </dgm:alg>
      </dgm:if>
      <dgm:else name="Name3">
        <dgm:alg type="hierChild">
          <dgm:param type="linDir" val="fromT"/>
          <dgm:param type="chAlign" val="r"/>
        </dgm:alg>
      </dgm:else>
    </dgm:choose>
    <dgm:shape xmlns:r="http://schemas.openxmlformats.org/officeDocument/2006/relationships" r:blip="">
      <dgm:adjLst/>
    </dgm:shape>
    <dgm:presOf/>
    <dgm:constrLst>
      <dgm:constr type="h" for="des" forName="LevelOneTextNode" refType="h"/>
      <dgm:constr type="w" for="des" forName="LevelOneTextNode" refType="h" refFor="des" refForName="LevelOneTextNode" fact="0.19"/>
      <dgm:constr type="h" for="des" forName="LevelTwoTextNode" refType="w" refFor="des" refForName="LevelOneTextNode"/>
      <dgm:constr type="w" for="des" forName="LevelTwoTextNode" refType="h" refFor="des" refForName="LevelTwoTextNode" fact="3.28"/>
      <dgm:constr type="sibSp" refType="h" refFor="des" refForName="LevelTwoTextNode" op="equ" fact="0.25"/>
      <dgm:constr type="sibSp" for="des" forName="level2hierChild" refType="h" refFor="des" refForName="LevelTwoTextNode" op="equ" fact="0.25"/>
      <dgm:constr type="sibSp" for="des" forName="level3hierChild" refType="h" refFor="des" refForName="LevelTwoTextNode" op="equ" fact="0.25"/>
      <dgm:constr type="sp" for="des" forName="root1" refType="w" refFor="des" refForName="LevelTwoTextNode" fact="0.2"/>
      <dgm:constr type="sp" for="des" forName="root2" refType="sp" refFor="des" refForName="root1" op="equ"/>
      <dgm:constr type="primFontSz" for="des" forName="LevelOneTextNode" op="equ" val="65"/>
      <dgm:constr type="primFontSz" for="des" forName="LevelTwoTextNode" op="equ" val="65"/>
      <dgm:constr type="primFontSz" for="des" forName="LevelTwoTextNode" refType="primFontSz" refFor="des" refForName="LevelOneTextNode" op="lte"/>
      <dgm:constr type="primFontSz" for="des" forName="connTx" op="equ" val="50"/>
      <dgm:constr type="primFontSz" for="des" forName="connTx" refType="primFontSz" refFor="des" refForName="LevelOneTextNode" op="lte" fact="0.78"/>
    </dgm:constrLst>
    <dgm:forEach name="Name4" axis="ch">
      <dgm:forEach name="Name5" axis="self" ptType="node">
        <dgm:layoutNode name="root1">
          <dgm:choose name="Name6">
            <dgm:if name="Name7" func="var" arg="dir" op="equ" val="norm">
              <dgm:alg type="hierRoot">
                <dgm:param type="hierAlign" val="lCtrCh"/>
              </dgm:alg>
            </dgm:if>
            <dgm:else name="Name8">
              <dgm:alg type="hierRoot">
                <dgm:param type="hierAlign" val="rCtrCh"/>
              </dgm:alg>
            </dgm:else>
          </dgm:choose>
          <dgm:shape xmlns:r="http://schemas.openxmlformats.org/officeDocument/2006/relationships" r:blip="">
            <dgm:adjLst/>
          </dgm:shape>
          <dgm:presOf/>
          <dgm:layoutNode name="LevelOneTextNode" styleLbl="node0">
            <dgm:varLst>
              <dgm:chPref val="3"/>
            </dgm:varLst>
            <dgm:alg type="tx">
              <dgm:param type="autoTxRot" val="grav"/>
            </dgm:alg>
            <dgm:choose name="Name9">
              <dgm:if name="Name10" func="var" arg="dir" op="equ" val="norm">
                <dgm:shape xmlns:r="http://schemas.openxmlformats.org/officeDocument/2006/relationships" rot="270" type="rect" r:blip="">
                  <dgm:adjLst/>
                </dgm:shape>
              </dgm:if>
              <dgm:else name="Name11">
                <dgm:shape xmlns:r="http://schemas.openxmlformats.org/officeDocument/2006/relationships" rot="90" type="rect" r:blip="">
                  <dgm:adjLst/>
                </dgm:shape>
              </dgm:else>
            </dgm:choose>
            <dgm:presOf axis="self"/>
            <dgm:constrLst>
              <dgm:constr type="tMarg" refType="primFontSz" fact="0.05"/>
              <dgm:constr type="bMarg" refType="primFontSz" fact="0.05"/>
              <dgm:constr type="lMarg" refType="primFontSz" fact="0.05"/>
              <dgm:constr type="rMarg" refType="primFontSz" fact="0.05"/>
            </dgm:constrLst>
            <dgm:ruleLst>
              <dgm:rule type="primFontSz" val="2" fact="NaN" max="NaN"/>
            </dgm:ruleLst>
          </dgm:layoutNode>
          <dgm:layoutNode name="level2hierChild">
            <dgm:choose name="Name12">
              <dgm:if name="Name13" func="var" arg="dir" op="equ" val="norm">
                <dgm:alg type="hierChild">
                  <dgm:param type="linDir" val="fromT"/>
                  <dgm:param type="chAlign" val="l"/>
                </dgm:alg>
              </dgm:if>
              <dgm:else name="Name14">
                <dgm:alg type="hierChild">
                  <dgm:param type="linDir" val="fromT"/>
                  <dgm:param type="chAlign" val="r"/>
                </dgm:alg>
              </dgm:else>
            </dgm:choose>
            <dgm:shape xmlns:r="http://schemas.openxmlformats.org/officeDocument/2006/relationships" r:blip="">
              <dgm:adjLst/>
            </dgm:shape>
            <dgm:presOf/>
            <dgm:forEach name="repeat" axis="ch">
              <dgm:forEach name="Name15" axis="self" ptType="parTrans" cnt="1">
                <dgm:layoutNode name="conn2-1">
                  <dgm:choose name="Name16">
                    <dgm:if name="Name17" func="var" arg="dir" op="equ" val="norm">
                      <dgm:alg type="conn">
                        <dgm:param type="dim" val="1D"/>
                        <dgm:param type="begPts" val="midR"/>
                        <dgm:param type="endPts" val="midL"/>
                        <dgm:param type="endSty" val="noArr"/>
                        <dgm:param type="connRout" val="bend"/>
                      </dgm:alg>
                    </dgm:if>
                    <dgm:else name="Name18">
                      <dgm:alg type="conn">
                        <dgm:param type="dim" val="1D"/>
                        <dgm:param type="begPts" val="midL"/>
                        <dgm:param type="endPts" val="midR"/>
                        <dgm:param type="endSty" val="noArr"/>
                        <dgm:param type="connRout" val="bend"/>
                      </dgm:alg>
                    </dgm:else>
                  </dgm:choose>
                  <dgm:shape xmlns:r="http://schemas.openxmlformats.org/officeDocument/2006/relationships" type="conn" r:blip="" zOrderOff="-99999">
                    <dgm:adjLst/>
                  </dgm:shape>
                  <dgm:presOf axis="self"/>
                  <dgm:constrLst>
                    <dgm:constr type="w" val="1"/>
                    <dgm:constr type="h" val="5"/>
                    <dgm:constr type="connDist"/>
                    <dgm:constr type="begPad"/>
                    <dgm:constr type="endPad"/>
                    <dgm:constr type="userA" for="ch" refType="connDist"/>
                  </dgm:constrLst>
                  <dgm:layoutNode name="connTx">
                    <dgm:alg type="tx">
                      <dgm:param type="autoTxRot" val="grav"/>
                    </dgm:alg>
                    <dgm:shape xmlns:r="http://schemas.openxmlformats.org/officeDocument/2006/relationships" type="rect" r:blip="" hideGeom="1">
                      <dgm:adjLst/>
                    </dgm:shape>
                    <dgm:presOf axis="self"/>
                    <dgm:constrLst>
                      <dgm:constr type="userA"/>
                      <dgm:constr type="w" refType="userA" fact="0.05"/>
                      <dgm:constr type="h" refType="userA" fact="0.05"/>
                      <dgm:constr type="lMarg" val="1"/>
                      <dgm:constr type="rMarg" val="1"/>
                      <dgm:constr type="tMarg"/>
                      <dgm:constr type="bMarg"/>
                    </dgm:constrLst>
                    <dgm:ruleLst>
                      <dgm:rule type="h" val="NaN" fact="0.25" max="NaN"/>
                      <dgm:rule type="w" val="NaN" fact="0.8" max="NaN"/>
                      <dgm:rule type="primFontSz" val="5" fact="NaN" max="NaN"/>
                    </dgm:ruleLst>
                  </dgm:layoutNode>
                </dgm:layoutNode>
              </dgm:forEach>
              <dgm:forEach name="Name19" axis="self" ptType="node">
                <dgm:layoutNode name="root2">
                  <dgm:choose name="Name20">
                    <dgm:if name="Name21" func="var" arg="dir" op="equ" val="norm">
                      <dgm:alg type="hierRoot">
                        <dgm:param type="hierAlign" val="lCtrCh"/>
                      </dgm:alg>
                    </dgm:if>
                    <dgm:else name="Name22">
                      <dgm:alg type="hierRoot">
                        <dgm:param type="hierAlign" val="rCtrCh"/>
                      </dgm:alg>
                    </dgm:else>
                  </dgm:choose>
                  <dgm:shape xmlns:r="http://schemas.openxmlformats.org/officeDocument/2006/relationships" r:blip="">
                    <dgm:adjLst/>
                  </dgm:shape>
                  <dgm:presOf/>
                  <dgm:layoutNode name="LevelTwoTextNode">
                    <dgm:varLst>
                      <dgm:chPref val="3"/>
                    </dgm:varLst>
                    <dgm:alg type="tx"/>
                    <dgm:shape xmlns:r="http://schemas.openxmlformats.org/officeDocument/2006/relationships" type="rect" r:blip="">
                      <dgm:adjLst/>
                    </dgm:shape>
                    <dgm:presOf axis="self"/>
                    <dgm:constrLst>
                      <dgm:constr type="tMarg" refType="primFontSz" fact="0.05"/>
                      <dgm:constr type="bMarg" refType="primFontSz" fact="0.05"/>
                      <dgm:constr type="lMarg" refType="primFontSz" fact="0.05"/>
                      <dgm:constr type="rMarg" refType="primFontSz" fact="0.05"/>
                    </dgm:constrLst>
                    <dgm:ruleLst>
                      <dgm:rule type="primFontSz" val="2" fact="NaN" max="NaN"/>
                    </dgm:ruleLst>
                  </dgm:layoutNode>
                  <dgm:layoutNode name="level3hierChild">
                    <dgm:choose name="Name23">
                      <dgm:if name="Name24" func="var" arg="dir" op="equ" val="norm">
                        <dgm:alg type="hierChild">
                          <dgm:param type="linDir" val="fromT"/>
                          <dgm:param type="chAlign" val="l"/>
                        </dgm:alg>
                      </dgm:if>
                      <dgm:else name="Name25">
                        <dgm:alg type="hierChild">
                          <dgm:param type="linDir" val="fromT"/>
                          <dgm:param type="chAlign" val="r"/>
                        </dgm:alg>
                      </dgm:else>
                    </dgm:choose>
                    <dgm:shape xmlns:r="http://schemas.openxmlformats.org/officeDocument/2006/relationships" r:blip="">
                      <dgm:adjLst/>
                    </dgm:shape>
                    <dgm:presOf/>
                    <dgm:forEach name="Name26" ref="repeat"/>
                  </dgm:layoutNode>
                </dgm:layoutNode>
              </dgm:forEach>
            </dgm:forEach>
          </dgm:layoutNode>
        </dgm:layoutNode>
      </dgm:forEach>
    </dgm:forEach>
  </dgm:layoutNode>
</dgm:layoutDef>
</file>

<file path=xl/diagrams/layout2.xml><?xml version="1.0" encoding="utf-8"?>
<dgm:layoutDef xmlns:dgm="http://schemas.openxmlformats.org/drawingml/2006/diagram" xmlns:a="http://schemas.openxmlformats.org/drawingml/2006/main" uniqueId="urn:microsoft.com/office/officeart/2008/layout/HorizontalMultiLevelHierarchy">
  <dgm:title val=""/>
  <dgm:desc val=""/>
  <dgm:catLst>
    <dgm:cat type="hierarchy" pri="4600"/>
  </dgm:catLst>
  <dgm:sampData>
    <dgm:dataModel>
      <dgm:ptLst>
        <dgm:pt modelId="0" type="doc"/>
        <dgm:pt modelId="1">
          <dgm:prSet phldr="1"/>
        </dgm:pt>
        <dgm:pt modelId="11">
          <dgm:prSet phldr="1"/>
        </dgm:pt>
        <dgm:pt modelId="12">
          <dgm:prSet phldr="1"/>
        </dgm:pt>
        <dgm:pt modelId="13">
          <dgm:prSet phldr="1"/>
        </dgm:pt>
      </dgm:ptLst>
      <dgm:cxnLst>
        <dgm:cxn modelId="2" srcId="0" destId="1" srcOrd="0" destOrd="0"/>
        <dgm:cxn modelId="3" srcId="1" destId="11" srcOrd="0" destOrd="0"/>
        <dgm:cxn modelId="4" srcId="1" destId="12" srcOrd="1" destOrd="0"/>
        <dgm:cxn modelId="5" srcId="1" destId="13" srcOrd="2" destOrd="0"/>
      </dgm:cxnLst>
      <dgm:bg/>
      <dgm:whole/>
    </dgm:dataModel>
  </dgm:sampData>
  <dgm:styleData>
    <dgm:dataModel>
      <dgm:ptLst>
        <dgm:pt modelId="0" type="doc"/>
        <dgm:pt modelId="1">
          <dgm:prSet phldr="1"/>
        </dgm:pt>
        <dgm:pt modelId="11">
          <dgm:prSet phldr="1"/>
        </dgm:pt>
        <dgm:pt modelId="12">
          <dgm:prSet phldr="1"/>
        </dgm:pt>
      </dgm:ptLst>
      <dgm:cxnLst>
        <dgm:cxn modelId="2" srcId="0" destId="1" srcOrd="0" destOrd="0"/>
        <dgm:cxn modelId="3" srcId="1" destId="11" srcOrd="0" destOrd="0"/>
        <dgm:cxn modelId="4" srcId="1" destId="12" srcOrd="1" destOrd="0"/>
      </dgm:cxnLst>
      <dgm:bg/>
      <dgm:whole/>
    </dgm:dataModel>
  </dgm:styleData>
  <dgm:clrData>
    <dgm:dataModel>
      <dgm:ptLst>
        <dgm:pt modelId="0" type="doc"/>
        <dgm:pt modelId="1">
          <dgm:prSet phldr="1"/>
        </dgm:pt>
        <dgm:pt modelId="11">
          <dgm:prSet phldr="1"/>
        </dgm:pt>
        <dgm:pt modelId="12">
          <dgm:prSet phldr="1"/>
        </dgm:pt>
        <dgm:pt modelId="13">
          <dgm:prSet phldr="1"/>
        </dgm:pt>
      </dgm:ptLst>
      <dgm:cxnLst>
        <dgm:cxn modelId="2" srcId="0" destId="1" srcOrd="0" destOrd="0"/>
        <dgm:cxn modelId="3" srcId="1" destId="11" srcOrd="0" destOrd="0"/>
        <dgm:cxn modelId="4" srcId="1" destId="12" srcOrd="1" destOrd="0"/>
        <dgm:cxn modelId="5" srcId="1" destId="13" srcOrd="2" destOrd="0"/>
      </dgm:cxnLst>
      <dgm:bg/>
      <dgm:whole/>
    </dgm:dataModel>
  </dgm:clrData>
  <dgm:layoutNode name="Name0">
    <dgm:varLst>
      <dgm:chPref val="1"/>
      <dgm:dir/>
      <dgm:animOne val="branch"/>
      <dgm:animLvl val="lvl"/>
      <dgm:resizeHandles val="exact"/>
    </dgm:varLst>
    <dgm:choose name="Name1">
      <dgm:if name="Name2" func="var" arg="dir" op="equ" val="norm">
        <dgm:alg type="hierChild">
          <dgm:param type="linDir" val="fromT"/>
          <dgm:param type="chAlign" val="l"/>
        </dgm:alg>
      </dgm:if>
      <dgm:else name="Name3">
        <dgm:alg type="hierChild">
          <dgm:param type="linDir" val="fromT"/>
          <dgm:param type="chAlign" val="r"/>
        </dgm:alg>
      </dgm:else>
    </dgm:choose>
    <dgm:shape xmlns:r="http://schemas.openxmlformats.org/officeDocument/2006/relationships" r:blip="">
      <dgm:adjLst/>
    </dgm:shape>
    <dgm:presOf/>
    <dgm:constrLst>
      <dgm:constr type="h" for="des" forName="LevelOneTextNode" refType="h"/>
      <dgm:constr type="w" for="des" forName="LevelOneTextNode" refType="h" refFor="des" refForName="LevelOneTextNode" fact="0.19"/>
      <dgm:constr type="h" for="des" forName="LevelTwoTextNode" refType="w" refFor="des" refForName="LevelOneTextNode"/>
      <dgm:constr type="w" for="des" forName="LevelTwoTextNode" refType="h" refFor="des" refForName="LevelTwoTextNode" fact="3.28"/>
      <dgm:constr type="sibSp" refType="h" refFor="des" refForName="LevelTwoTextNode" op="equ" fact="0.25"/>
      <dgm:constr type="sibSp" for="des" forName="level2hierChild" refType="h" refFor="des" refForName="LevelTwoTextNode" op="equ" fact="0.25"/>
      <dgm:constr type="sibSp" for="des" forName="level3hierChild" refType="h" refFor="des" refForName="LevelTwoTextNode" op="equ" fact="0.25"/>
      <dgm:constr type="sp" for="des" forName="root1" refType="w" refFor="des" refForName="LevelTwoTextNode" fact="0.2"/>
      <dgm:constr type="sp" for="des" forName="root2" refType="sp" refFor="des" refForName="root1" op="equ"/>
      <dgm:constr type="primFontSz" for="des" forName="LevelOneTextNode" op="equ" val="65"/>
      <dgm:constr type="primFontSz" for="des" forName="LevelTwoTextNode" op="equ" val="65"/>
      <dgm:constr type="primFontSz" for="des" forName="LevelTwoTextNode" refType="primFontSz" refFor="des" refForName="LevelOneTextNode" op="lte"/>
      <dgm:constr type="primFontSz" for="des" forName="connTx" op="equ" val="50"/>
      <dgm:constr type="primFontSz" for="des" forName="connTx" refType="primFontSz" refFor="des" refForName="LevelOneTextNode" op="lte" fact="0.78"/>
    </dgm:constrLst>
    <dgm:forEach name="Name4" axis="ch">
      <dgm:forEach name="Name5" axis="self" ptType="node">
        <dgm:layoutNode name="root1">
          <dgm:choose name="Name6">
            <dgm:if name="Name7" func="var" arg="dir" op="equ" val="norm">
              <dgm:alg type="hierRoot">
                <dgm:param type="hierAlign" val="lCtrCh"/>
              </dgm:alg>
            </dgm:if>
            <dgm:else name="Name8">
              <dgm:alg type="hierRoot">
                <dgm:param type="hierAlign" val="rCtrCh"/>
              </dgm:alg>
            </dgm:else>
          </dgm:choose>
          <dgm:shape xmlns:r="http://schemas.openxmlformats.org/officeDocument/2006/relationships" r:blip="">
            <dgm:adjLst/>
          </dgm:shape>
          <dgm:presOf/>
          <dgm:layoutNode name="LevelOneTextNode" styleLbl="node0">
            <dgm:varLst>
              <dgm:chPref val="3"/>
            </dgm:varLst>
            <dgm:alg type="tx">
              <dgm:param type="autoTxRot" val="grav"/>
            </dgm:alg>
            <dgm:choose name="Name9">
              <dgm:if name="Name10" func="var" arg="dir" op="equ" val="norm">
                <dgm:shape xmlns:r="http://schemas.openxmlformats.org/officeDocument/2006/relationships" rot="270" type="rect" r:blip="">
                  <dgm:adjLst/>
                </dgm:shape>
              </dgm:if>
              <dgm:else name="Name11">
                <dgm:shape xmlns:r="http://schemas.openxmlformats.org/officeDocument/2006/relationships" rot="90" type="rect" r:blip="">
                  <dgm:adjLst/>
                </dgm:shape>
              </dgm:else>
            </dgm:choose>
            <dgm:presOf axis="self"/>
            <dgm:constrLst>
              <dgm:constr type="tMarg" refType="primFontSz" fact="0.05"/>
              <dgm:constr type="bMarg" refType="primFontSz" fact="0.05"/>
              <dgm:constr type="lMarg" refType="primFontSz" fact="0.05"/>
              <dgm:constr type="rMarg" refType="primFontSz" fact="0.05"/>
            </dgm:constrLst>
            <dgm:ruleLst>
              <dgm:rule type="primFontSz" val="2" fact="NaN" max="NaN"/>
            </dgm:ruleLst>
          </dgm:layoutNode>
          <dgm:layoutNode name="level2hierChild">
            <dgm:choose name="Name12">
              <dgm:if name="Name13" func="var" arg="dir" op="equ" val="norm">
                <dgm:alg type="hierChild">
                  <dgm:param type="linDir" val="fromT"/>
                  <dgm:param type="chAlign" val="l"/>
                </dgm:alg>
              </dgm:if>
              <dgm:else name="Name14">
                <dgm:alg type="hierChild">
                  <dgm:param type="linDir" val="fromT"/>
                  <dgm:param type="chAlign" val="r"/>
                </dgm:alg>
              </dgm:else>
            </dgm:choose>
            <dgm:shape xmlns:r="http://schemas.openxmlformats.org/officeDocument/2006/relationships" r:blip="">
              <dgm:adjLst/>
            </dgm:shape>
            <dgm:presOf/>
            <dgm:forEach name="repeat" axis="ch">
              <dgm:forEach name="Name15" axis="self" ptType="parTrans" cnt="1">
                <dgm:layoutNode name="conn2-1">
                  <dgm:choose name="Name16">
                    <dgm:if name="Name17" func="var" arg="dir" op="equ" val="norm">
                      <dgm:alg type="conn">
                        <dgm:param type="dim" val="1D"/>
                        <dgm:param type="begPts" val="midR"/>
                        <dgm:param type="endPts" val="midL"/>
                        <dgm:param type="endSty" val="noArr"/>
                        <dgm:param type="connRout" val="bend"/>
                      </dgm:alg>
                    </dgm:if>
                    <dgm:else name="Name18">
                      <dgm:alg type="conn">
                        <dgm:param type="dim" val="1D"/>
                        <dgm:param type="begPts" val="midL"/>
                        <dgm:param type="endPts" val="midR"/>
                        <dgm:param type="endSty" val="noArr"/>
                        <dgm:param type="connRout" val="bend"/>
                      </dgm:alg>
                    </dgm:else>
                  </dgm:choose>
                  <dgm:shape xmlns:r="http://schemas.openxmlformats.org/officeDocument/2006/relationships" type="conn" r:blip="" zOrderOff="-99999">
                    <dgm:adjLst/>
                  </dgm:shape>
                  <dgm:presOf axis="self"/>
                  <dgm:constrLst>
                    <dgm:constr type="w" val="1"/>
                    <dgm:constr type="h" val="5"/>
                    <dgm:constr type="connDist"/>
                    <dgm:constr type="begPad"/>
                    <dgm:constr type="endPad"/>
                    <dgm:constr type="userA" for="ch" refType="connDist"/>
                  </dgm:constrLst>
                  <dgm:layoutNode name="connTx">
                    <dgm:alg type="tx">
                      <dgm:param type="autoTxRot" val="grav"/>
                    </dgm:alg>
                    <dgm:shape xmlns:r="http://schemas.openxmlformats.org/officeDocument/2006/relationships" type="rect" r:blip="" hideGeom="1">
                      <dgm:adjLst/>
                    </dgm:shape>
                    <dgm:presOf axis="self"/>
                    <dgm:constrLst>
                      <dgm:constr type="userA"/>
                      <dgm:constr type="w" refType="userA" fact="0.05"/>
                      <dgm:constr type="h" refType="userA" fact="0.05"/>
                      <dgm:constr type="lMarg" val="1"/>
                      <dgm:constr type="rMarg" val="1"/>
                      <dgm:constr type="tMarg"/>
                      <dgm:constr type="bMarg"/>
                    </dgm:constrLst>
                    <dgm:ruleLst>
                      <dgm:rule type="h" val="NaN" fact="0.25" max="NaN"/>
                      <dgm:rule type="w" val="NaN" fact="0.8" max="NaN"/>
                      <dgm:rule type="primFontSz" val="5" fact="NaN" max="NaN"/>
                    </dgm:ruleLst>
                  </dgm:layoutNode>
                </dgm:layoutNode>
              </dgm:forEach>
              <dgm:forEach name="Name19" axis="self" ptType="node">
                <dgm:layoutNode name="root2">
                  <dgm:choose name="Name20">
                    <dgm:if name="Name21" func="var" arg="dir" op="equ" val="norm">
                      <dgm:alg type="hierRoot">
                        <dgm:param type="hierAlign" val="lCtrCh"/>
                      </dgm:alg>
                    </dgm:if>
                    <dgm:else name="Name22">
                      <dgm:alg type="hierRoot">
                        <dgm:param type="hierAlign" val="rCtrCh"/>
                      </dgm:alg>
                    </dgm:else>
                  </dgm:choose>
                  <dgm:shape xmlns:r="http://schemas.openxmlformats.org/officeDocument/2006/relationships" r:blip="">
                    <dgm:adjLst/>
                  </dgm:shape>
                  <dgm:presOf/>
                  <dgm:layoutNode name="LevelTwoTextNode">
                    <dgm:varLst>
                      <dgm:chPref val="3"/>
                    </dgm:varLst>
                    <dgm:alg type="tx"/>
                    <dgm:shape xmlns:r="http://schemas.openxmlformats.org/officeDocument/2006/relationships" type="rect" r:blip="">
                      <dgm:adjLst/>
                    </dgm:shape>
                    <dgm:presOf axis="self"/>
                    <dgm:constrLst>
                      <dgm:constr type="tMarg" refType="primFontSz" fact="0.05"/>
                      <dgm:constr type="bMarg" refType="primFontSz" fact="0.05"/>
                      <dgm:constr type="lMarg" refType="primFontSz" fact="0.05"/>
                      <dgm:constr type="rMarg" refType="primFontSz" fact="0.05"/>
                    </dgm:constrLst>
                    <dgm:ruleLst>
                      <dgm:rule type="primFontSz" val="2" fact="NaN" max="NaN"/>
                    </dgm:ruleLst>
                  </dgm:layoutNode>
                  <dgm:layoutNode name="level3hierChild">
                    <dgm:choose name="Name23">
                      <dgm:if name="Name24" func="var" arg="dir" op="equ" val="norm">
                        <dgm:alg type="hierChild">
                          <dgm:param type="linDir" val="fromT"/>
                          <dgm:param type="chAlign" val="l"/>
                        </dgm:alg>
                      </dgm:if>
                      <dgm:else name="Name25">
                        <dgm:alg type="hierChild">
                          <dgm:param type="linDir" val="fromT"/>
                          <dgm:param type="chAlign" val="r"/>
                        </dgm:alg>
                      </dgm:else>
                    </dgm:choose>
                    <dgm:shape xmlns:r="http://schemas.openxmlformats.org/officeDocument/2006/relationships" r:blip="">
                      <dgm:adjLst/>
                    </dgm:shape>
                    <dgm:presOf/>
                    <dgm:forEach name="Name26" ref="repeat"/>
                  </dgm:layoutNode>
                </dgm:layoutNode>
              </dgm:forEach>
            </dgm:forEach>
          </dgm:layoutNode>
        </dgm:layoutNode>
      </dgm:forEach>
    </dgm:forEach>
  </dgm:layoutNode>
</dgm:layoutDef>
</file>

<file path=xl/diagrams/layout3.xml><?xml version="1.0" encoding="utf-8"?>
<dgm:layoutDef xmlns:dgm="http://schemas.openxmlformats.org/drawingml/2006/diagram" xmlns:a="http://schemas.openxmlformats.org/drawingml/2006/main" uniqueId="urn:microsoft.com/office/officeart/2008/layout/HorizontalMultiLevelHierarchy">
  <dgm:title val=""/>
  <dgm:desc val=""/>
  <dgm:catLst>
    <dgm:cat type="hierarchy" pri="4600"/>
  </dgm:catLst>
  <dgm:sampData>
    <dgm:dataModel>
      <dgm:ptLst>
        <dgm:pt modelId="0" type="doc"/>
        <dgm:pt modelId="1">
          <dgm:prSet phldr="1"/>
        </dgm:pt>
        <dgm:pt modelId="11">
          <dgm:prSet phldr="1"/>
        </dgm:pt>
        <dgm:pt modelId="12">
          <dgm:prSet phldr="1"/>
        </dgm:pt>
        <dgm:pt modelId="13">
          <dgm:prSet phldr="1"/>
        </dgm:pt>
      </dgm:ptLst>
      <dgm:cxnLst>
        <dgm:cxn modelId="2" srcId="0" destId="1" srcOrd="0" destOrd="0"/>
        <dgm:cxn modelId="3" srcId="1" destId="11" srcOrd="0" destOrd="0"/>
        <dgm:cxn modelId="4" srcId="1" destId="12" srcOrd="1" destOrd="0"/>
        <dgm:cxn modelId="5" srcId="1" destId="13" srcOrd="2" destOrd="0"/>
      </dgm:cxnLst>
      <dgm:bg/>
      <dgm:whole/>
    </dgm:dataModel>
  </dgm:sampData>
  <dgm:styleData>
    <dgm:dataModel>
      <dgm:ptLst>
        <dgm:pt modelId="0" type="doc"/>
        <dgm:pt modelId="1">
          <dgm:prSet phldr="1"/>
        </dgm:pt>
        <dgm:pt modelId="11">
          <dgm:prSet phldr="1"/>
        </dgm:pt>
        <dgm:pt modelId="12">
          <dgm:prSet phldr="1"/>
        </dgm:pt>
      </dgm:ptLst>
      <dgm:cxnLst>
        <dgm:cxn modelId="2" srcId="0" destId="1" srcOrd="0" destOrd="0"/>
        <dgm:cxn modelId="3" srcId="1" destId="11" srcOrd="0" destOrd="0"/>
        <dgm:cxn modelId="4" srcId="1" destId="12" srcOrd="1" destOrd="0"/>
      </dgm:cxnLst>
      <dgm:bg/>
      <dgm:whole/>
    </dgm:dataModel>
  </dgm:styleData>
  <dgm:clrData>
    <dgm:dataModel>
      <dgm:ptLst>
        <dgm:pt modelId="0" type="doc"/>
        <dgm:pt modelId="1">
          <dgm:prSet phldr="1"/>
        </dgm:pt>
        <dgm:pt modelId="11">
          <dgm:prSet phldr="1"/>
        </dgm:pt>
        <dgm:pt modelId="12">
          <dgm:prSet phldr="1"/>
        </dgm:pt>
        <dgm:pt modelId="13">
          <dgm:prSet phldr="1"/>
        </dgm:pt>
      </dgm:ptLst>
      <dgm:cxnLst>
        <dgm:cxn modelId="2" srcId="0" destId="1" srcOrd="0" destOrd="0"/>
        <dgm:cxn modelId="3" srcId="1" destId="11" srcOrd="0" destOrd="0"/>
        <dgm:cxn modelId="4" srcId="1" destId="12" srcOrd="1" destOrd="0"/>
        <dgm:cxn modelId="5" srcId="1" destId="13" srcOrd="2" destOrd="0"/>
      </dgm:cxnLst>
      <dgm:bg/>
      <dgm:whole/>
    </dgm:dataModel>
  </dgm:clrData>
  <dgm:layoutNode name="Name0">
    <dgm:varLst>
      <dgm:chPref val="1"/>
      <dgm:dir/>
      <dgm:animOne val="branch"/>
      <dgm:animLvl val="lvl"/>
      <dgm:resizeHandles val="exact"/>
    </dgm:varLst>
    <dgm:choose name="Name1">
      <dgm:if name="Name2" func="var" arg="dir" op="equ" val="norm">
        <dgm:alg type="hierChild">
          <dgm:param type="linDir" val="fromT"/>
          <dgm:param type="chAlign" val="l"/>
        </dgm:alg>
      </dgm:if>
      <dgm:else name="Name3">
        <dgm:alg type="hierChild">
          <dgm:param type="linDir" val="fromT"/>
          <dgm:param type="chAlign" val="r"/>
        </dgm:alg>
      </dgm:else>
    </dgm:choose>
    <dgm:shape xmlns:r="http://schemas.openxmlformats.org/officeDocument/2006/relationships" r:blip="">
      <dgm:adjLst/>
    </dgm:shape>
    <dgm:presOf/>
    <dgm:constrLst>
      <dgm:constr type="h" for="des" forName="LevelOneTextNode" refType="h"/>
      <dgm:constr type="w" for="des" forName="LevelOneTextNode" refType="h" refFor="des" refForName="LevelOneTextNode" fact="0.19"/>
      <dgm:constr type="h" for="des" forName="LevelTwoTextNode" refType="w" refFor="des" refForName="LevelOneTextNode"/>
      <dgm:constr type="w" for="des" forName="LevelTwoTextNode" refType="h" refFor="des" refForName="LevelTwoTextNode" fact="3.28"/>
      <dgm:constr type="sibSp" refType="h" refFor="des" refForName="LevelTwoTextNode" op="equ" fact="0.25"/>
      <dgm:constr type="sibSp" for="des" forName="level2hierChild" refType="h" refFor="des" refForName="LevelTwoTextNode" op="equ" fact="0.25"/>
      <dgm:constr type="sibSp" for="des" forName="level3hierChild" refType="h" refFor="des" refForName="LevelTwoTextNode" op="equ" fact="0.25"/>
      <dgm:constr type="sp" for="des" forName="root1" refType="w" refFor="des" refForName="LevelTwoTextNode" fact="0.2"/>
      <dgm:constr type="sp" for="des" forName="root2" refType="sp" refFor="des" refForName="root1" op="equ"/>
      <dgm:constr type="primFontSz" for="des" forName="LevelOneTextNode" op="equ" val="65"/>
      <dgm:constr type="primFontSz" for="des" forName="LevelTwoTextNode" op="equ" val="65"/>
      <dgm:constr type="primFontSz" for="des" forName="LevelTwoTextNode" refType="primFontSz" refFor="des" refForName="LevelOneTextNode" op="lte"/>
      <dgm:constr type="primFontSz" for="des" forName="connTx" op="equ" val="50"/>
      <dgm:constr type="primFontSz" for="des" forName="connTx" refType="primFontSz" refFor="des" refForName="LevelOneTextNode" op="lte" fact="0.78"/>
    </dgm:constrLst>
    <dgm:forEach name="Name4" axis="ch">
      <dgm:forEach name="Name5" axis="self" ptType="node">
        <dgm:layoutNode name="root1">
          <dgm:choose name="Name6">
            <dgm:if name="Name7" func="var" arg="dir" op="equ" val="norm">
              <dgm:alg type="hierRoot">
                <dgm:param type="hierAlign" val="lCtrCh"/>
              </dgm:alg>
            </dgm:if>
            <dgm:else name="Name8">
              <dgm:alg type="hierRoot">
                <dgm:param type="hierAlign" val="rCtrCh"/>
              </dgm:alg>
            </dgm:else>
          </dgm:choose>
          <dgm:shape xmlns:r="http://schemas.openxmlformats.org/officeDocument/2006/relationships" r:blip="">
            <dgm:adjLst/>
          </dgm:shape>
          <dgm:presOf/>
          <dgm:layoutNode name="LevelOneTextNode" styleLbl="node0">
            <dgm:varLst>
              <dgm:chPref val="3"/>
            </dgm:varLst>
            <dgm:alg type="tx">
              <dgm:param type="autoTxRot" val="grav"/>
            </dgm:alg>
            <dgm:choose name="Name9">
              <dgm:if name="Name10" func="var" arg="dir" op="equ" val="norm">
                <dgm:shape xmlns:r="http://schemas.openxmlformats.org/officeDocument/2006/relationships" rot="270" type="rect" r:blip="">
                  <dgm:adjLst/>
                </dgm:shape>
              </dgm:if>
              <dgm:else name="Name11">
                <dgm:shape xmlns:r="http://schemas.openxmlformats.org/officeDocument/2006/relationships" rot="90" type="rect" r:blip="">
                  <dgm:adjLst/>
                </dgm:shape>
              </dgm:else>
            </dgm:choose>
            <dgm:presOf axis="self"/>
            <dgm:constrLst>
              <dgm:constr type="tMarg" refType="primFontSz" fact="0.05"/>
              <dgm:constr type="bMarg" refType="primFontSz" fact="0.05"/>
              <dgm:constr type="lMarg" refType="primFontSz" fact="0.05"/>
              <dgm:constr type="rMarg" refType="primFontSz" fact="0.05"/>
            </dgm:constrLst>
            <dgm:ruleLst>
              <dgm:rule type="primFontSz" val="2" fact="NaN" max="NaN"/>
            </dgm:ruleLst>
          </dgm:layoutNode>
          <dgm:layoutNode name="level2hierChild">
            <dgm:choose name="Name12">
              <dgm:if name="Name13" func="var" arg="dir" op="equ" val="norm">
                <dgm:alg type="hierChild">
                  <dgm:param type="linDir" val="fromT"/>
                  <dgm:param type="chAlign" val="l"/>
                </dgm:alg>
              </dgm:if>
              <dgm:else name="Name14">
                <dgm:alg type="hierChild">
                  <dgm:param type="linDir" val="fromT"/>
                  <dgm:param type="chAlign" val="r"/>
                </dgm:alg>
              </dgm:else>
            </dgm:choose>
            <dgm:shape xmlns:r="http://schemas.openxmlformats.org/officeDocument/2006/relationships" r:blip="">
              <dgm:adjLst/>
            </dgm:shape>
            <dgm:presOf/>
            <dgm:forEach name="repeat" axis="ch">
              <dgm:forEach name="Name15" axis="self" ptType="parTrans" cnt="1">
                <dgm:layoutNode name="conn2-1">
                  <dgm:choose name="Name16">
                    <dgm:if name="Name17" func="var" arg="dir" op="equ" val="norm">
                      <dgm:alg type="conn">
                        <dgm:param type="dim" val="1D"/>
                        <dgm:param type="begPts" val="midR"/>
                        <dgm:param type="endPts" val="midL"/>
                        <dgm:param type="endSty" val="noArr"/>
                        <dgm:param type="connRout" val="bend"/>
                      </dgm:alg>
                    </dgm:if>
                    <dgm:else name="Name18">
                      <dgm:alg type="conn">
                        <dgm:param type="dim" val="1D"/>
                        <dgm:param type="begPts" val="midL"/>
                        <dgm:param type="endPts" val="midR"/>
                        <dgm:param type="endSty" val="noArr"/>
                        <dgm:param type="connRout" val="bend"/>
                      </dgm:alg>
                    </dgm:else>
                  </dgm:choose>
                  <dgm:shape xmlns:r="http://schemas.openxmlformats.org/officeDocument/2006/relationships" type="conn" r:blip="" zOrderOff="-99999">
                    <dgm:adjLst/>
                  </dgm:shape>
                  <dgm:presOf axis="self"/>
                  <dgm:constrLst>
                    <dgm:constr type="w" val="1"/>
                    <dgm:constr type="h" val="5"/>
                    <dgm:constr type="connDist"/>
                    <dgm:constr type="begPad"/>
                    <dgm:constr type="endPad"/>
                    <dgm:constr type="userA" for="ch" refType="connDist"/>
                  </dgm:constrLst>
                  <dgm:layoutNode name="connTx">
                    <dgm:alg type="tx">
                      <dgm:param type="autoTxRot" val="grav"/>
                    </dgm:alg>
                    <dgm:shape xmlns:r="http://schemas.openxmlformats.org/officeDocument/2006/relationships" type="rect" r:blip="" hideGeom="1">
                      <dgm:adjLst/>
                    </dgm:shape>
                    <dgm:presOf axis="self"/>
                    <dgm:constrLst>
                      <dgm:constr type="userA"/>
                      <dgm:constr type="w" refType="userA" fact="0.05"/>
                      <dgm:constr type="h" refType="userA" fact="0.05"/>
                      <dgm:constr type="lMarg" val="1"/>
                      <dgm:constr type="rMarg" val="1"/>
                      <dgm:constr type="tMarg"/>
                      <dgm:constr type="bMarg"/>
                    </dgm:constrLst>
                    <dgm:ruleLst>
                      <dgm:rule type="h" val="NaN" fact="0.25" max="NaN"/>
                      <dgm:rule type="w" val="NaN" fact="0.8" max="NaN"/>
                      <dgm:rule type="primFontSz" val="5" fact="NaN" max="NaN"/>
                    </dgm:ruleLst>
                  </dgm:layoutNode>
                </dgm:layoutNode>
              </dgm:forEach>
              <dgm:forEach name="Name19" axis="self" ptType="node">
                <dgm:layoutNode name="root2">
                  <dgm:choose name="Name20">
                    <dgm:if name="Name21" func="var" arg="dir" op="equ" val="norm">
                      <dgm:alg type="hierRoot">
                        <dgm:param type="hierAlign" val="lCtrCh"/>
                      </dgm:alg>
                    </dgm:if>
                    <dgm:else name="Name22">
                      <dgm:alg type="hierRoot">
                        <dgm:param type="hierAlign" val="rCtrCh"/>
                      </dgm:alg>
                    </dgm:else>
                  </dgm:choose>
                  <dgm:shape xmlns:r="http://schemas.openxmlformats.org/officeDocument/2006/relationships" r:blip="">
                    <dgm:adjLst/>
                  </dgm:shape>
                  <dgm:presOf/>
                  <dgm:layoutNode name="LevelTwoTextNode">
                    <dgm:varLst>
                      <dgm:chPref val="3"/>
                    </dgm:varLst>
                    <dgm:alg type="tx"/>
                    <dgm:shape xmlns:r="http://schemas.openxmlformats.org/officeDocument/2006/relationships" type="rect" r:blip="">
                      <dgm:adjLst/>
                    </dgm:shape>
                    <dgm:presOf axis="self"/>
                    <dgm:constrLst>
                      <dgm:constr type="tMarg" refType="primFontSz" fact="0.05"/>
                      <dgm:constr type="bMarg" refType="primFontSz" fact="0.05"/>
                      <dgm:constr type="lMarg" refType="primFontSz" fact="0.05"/>
                      <dgm:constr type="rMarg" refType="primFontSz" fact="0.05"/>
                    </dgm:constrLst>
                    <dgm:ruleLst>
                      <dgm:rule type="primFontSz" val="2" fact="NaN" max="NaN"/>
                    </dgm:ruleLst>
                  </dgm:layoutNode>
                  <dgm:layoutNode name="level3hierChild">
                    <dgm:choose name="Name23">
                      <dgm:if name="Name24" func="var" arg="dir" op="equ" val="norm">
                        <dgm:alg type="hierChild">
                          <dgm:param type="linDir" val="fromT"/>
                          <dgm:param type="chAlign" val="l"/>
                        </dgm:alg>
                      </dgm:if>
                      <dgm:else name="Name25">
                        <dgm:alg type="hierChild">
                          <dgm:param type="linDir" val="fromT"/>
                          <dgm:param type="chAlign" val="r"/>
                        </dgm:alg>
                      </dgm:else>
                    </dgm:choose>
                    <dgm:shape xmlns:r="http://schemas.openxmlformats.org/officeDocument/2006/relationships" r:blip="">
                      <dgm:adjLst/>
                    </dgm:shape>
                    <dgm:presOf/>
                    <dgm:forEach name="Name26" ref="repeat"/>
                  </dgm:layoutNode>
                </dgm:layoutNode>
              </dgm:forEach>
            </dgm:forEach>
          </dgm:layoutNode>
        </dgm:layoutNode>
      </dgm:forEach>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2.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3.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8" Type="http://schemas.microsoft.com/office/2007/relationships/diagramDrawing" Target="../diagrams/drawing1.xml"/><Relationship Id="rId13" Type="http://schemas.microsoft.com/office/2007/relationships/diagramDrawing" Target="../diagrams/drawing2.xml"/><Relationship Id="rId18" Type="http://schemas.microsoft.com/office/2007/relationships/diagramDrawing" Target="../diagrams/drawing3.xml"/><Relationship Id="rId3" Type="http://schemas.openxmlformats.org/officeDocument/2006/relationships/image" Target="../media/image4.png"/><Relationship Id="rId21" Type="http://schemas.openxmlformats.org/officeDocument/2006/relationships/image" Target="../media/image7.png"/><Relationship Id="rId7" Type="http://schemas.openxmlformats.org/officeDocument/2006/relationships/diagramColors" Target="../diagrams/colors1.xml"/><Relationship Id="rId12" Type="http://schemas.openxmlformats.org/officeDocument/2006/relationships/diagramColors" Target="../diagrams/colors2.xml"/><Relationship Id="rId17" Type="http://schemas.openxmlformats.org/officeDocument/2006/relationships/diagramColors" Target="../diagrams/colors3.xml"/><Relationship Id="rId2" Type="http://schemas.openxmlformats.org/officeDocument/2006/relationships/image" Target="../media/image3.png"/><Relationship Id="rId16" Type="http://schemas.openxmlformats.org/officeDocument/2006/relationships/diagramQuickStyle" Target="../diagrams/quickStyle3.xml"/><Relationship Id="rId20" Type="http://schemas.openxmlformats.org/officeDocument/2006/relationships/image" Target="../media/image6.png"/><Relationship Id="rId1" Type="http://schemas.openxmlformats.org/officeDocument/2006/relationships/image" Target="../media/image2.png"/><Relationship Id="rId6" Type="http://schemas.openxmlformats.org/officeDocument/2006/relationships/diagramQuickStyle" Target="../diagrams/quickStyle1.xml"/><Relationship Id="rId11" Type="http://schemas.openxmlformats.org/officeDocument/2006/relationships/diagramQuickStyle" Target="../diagrams/quickStyle2.xml"/><Relationship Id="rId5" Type="http://schemas.openxmlformats.org/officeDocument/2006/relationships/diagramLayout" Target="../diagrams/layout1.xml"/><Relationship Id="rId15" Type="http://schemas.openxmlformats.org/officeDocument/2006/relationships/diagramLayout" Target="../diagrams/layout3.xml"/><Relationship Id="rId23" Type="http://schemas.openxmlformats.org/officeDocument/2006/relationships/image" Target="../media/image9.png"/><Relationship Id="rId10" Type="http://schemas.openxmlformats.org/officeDocument/2006/relationships/diagramLayout" Target="../diagrams/layout2.xml"/><Relationship Id="rId19" Type="http://schemas.openxmlformats.org/officeDocument/2006/relationships/image" Target="../media/image5.png"/><Relationship Id="rId4" Type="http://schemas.openxmlformats.org/officeDocument/2006/relationships/diagramData" Target="../diagrams/data1.xml"/><Relationship Id="rId9" Type="http://schemas.openxmlformats.org/officeDocument/2006/relationships/diagramData" Target="../diagrams/data2.xml"/><Relationship Id="rId14" Type="http://schemas.openxmlformats.org/officeDocument/2006/relationships/diagramData" Target="../diagrams/data3.xml"/><Relationship Id="rId22"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twoCellAnchor editAs="oneCell">
    <xdr:from>
      <xdr:col>0</xdr:col>
      <xdr:colOff>608009</xdr:colOff>
      <xdr:row>0</xdr:row>
      <xdr:rowOff>237407</xdr:rowOff>
    </xdr:from>
    <xdr:to>
      <xdr:col>0</xdr:col>
      <xdr:colOff>2237268</xdr:colOff>
      <xdr:row>1</xdr:row>
      <xdr:rowOff>224857</xdr:rowOff>
    </xdr:to>
    <xdr:pic>
      <xdr:nvPicPr>
        <xdr:cNvPr id="3" name="image2.jpg" descr="logo nuevo contraloria">
          <a:extLst>
            <a:ext uri="{FF2B5EF4-FFF2-40B4-BE49-F238E27FC236}">
              <a16:creationId xmlns:a16="http://schemas.microsoft.com/office/drawing/2014/main" xmlns="" id="{00000000-0008-0000-01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8009" y="237407"/>
          <a:ext cx="1629259" cy="10507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76200</xdr:colOff>
      <xdr:row>146</xdr:row>
      <xdr:rowOff>171450</xdr:rowOff>
    </xdr:from>
    <xdr:to>
      <xdr:col>7</xdr:col>
      <xdr:colOff>142200</xdr:colOff>
      <xdr:row>160</xdr:row>
      <xdr:rowOff>56831</xdr:rowOff>
    </xdr:to>
    <xdr:pic>
      <xdr:nvPicPr>
        <xdr:cNvPr id="8" name="Imagen 7">
          <a:extLst>
            <a:ext uri="{FF2B5EF4-FFF2-40B4-BE49-F238E27FC236}">
              <a16:creationId xmlns:a16="http://schemas.microsoft.com/office/drawing/2014/main" xmlns="" id="{050B197F-C281-400E-8BCB-8503656696D7}"/>
            </a:ext>
          </a:extLst>
        </xdr:cNvPr>
        <xdr:cNvPicPr>
          <a:picLocks noChangeAspect="1"/>
        </xdr:cNvPicPr>
      </xdr:nvPicPr>
      <xdr:blipFill>
        <a:blip xmlns:r="http://schemas.openxmlformats.org/officeDocument/2006/relationships" r:embed="rId1"/>
        <a:stretch>
          <a:fillRect/>
        </a:stretch>
      </xdr:blipFill>
      <xdr:spPr>
        <a:xfrm>
          <a:off x="76200" y="26231850"/>
          <a:ext cx="5400000" cy="2552381"/>
        </a:xfrm>
        <a:prstGeom prst="rect">
          <a:avLst/>
        </a:prstGeom>
      </xdr:spPr>
    </xdr:pic>
    <xdr:clientData/>
  </xdr:twoCellAnchor>
  <xdr:twoCellAnchor editAs="oneCell">
    <xdr:from>
      <xdr:col>0</xdr:col>
      <xdr:colOff>285750</xdr:colOff>
      <xdr:row>182</xdr:row>
      <xdr:rowOff>95250</xdr:rowOff>
    </xdr:from>
    <xdr:to>
      <xdr:col>8</xdr:col>
      <xdr:colOff>18321</xdr:colOff>
      <xdr:row>196</xdr:row>
      <xdr:rowOff>104440</xdr:rowOff>
    </xdr:to>
    <xdr:pic>
      <xdr:nvPicPr>
        <xdr:cNvPr id="9" name="Imagen 8">
          <a:extLst>
            <a:ext uri="{FF2B5EF4-FFF2-40B4-BE49-F238E27FC236}">
              <a16:creationId xmlns:a16="http://schemas.microsoft.com/office/drawing/2014/main" xmlns="" id="{9EAA91CA-A4B9-4C40-BE8B-FDCE5E300FA1}"/>
            </a:ext>
          </a:extLst>
        </xdr:cNvPr>
        <xdr:cNvPicPr>
          <a:picLocks noChangeAspect="1"/>
        </xdr:cNvPicPr>
      </xdr:nvPicPr>
      <xdr:blipFill>
        <a:blip xmlns:r="http://schemas.openxmlformats.org/officeDocument/2006/relationships" r:embed="rId2"/>
        <a:stretch>
          <a:fillRect/>
        </a:stretch>
      </xdr:blipFill>
      <xdr:spPr>
        <a:xfrm>
          <a:off x="285750" y="33013650"/>
          <a:ext cx="5828571" cy="2676190"/>
        </a:xfrm>
        <a:prstGeom prst="rect">
          <a:avLst/>
        </a:prstGeom>
      </xdr:spPr>
    </xdr:pic>
    <xdr:clientData/>
  </xdr:twoCellAnchor>
  <xdr:twoCellAnchor editAs="oneCell">
    <xdr:from>
      <xdr:col>0</xdr:col>
      <xdr:colOff>9525</xdr:colOff>
      <xdr:row>205</xdr:row>
      <xdr:rowOff>95445</xdr:rowOff>
    </xdr:from>
    <xdr:to>
      <xdr:col>15</xdr:col>
      <xdr:colOff>731857</xdr:colOff>
      <xdr:row>222</xdr:row>
      <xdr:rowOff>123404</xdr:rowOff>
    </xdr:to>
    <xdr:pic>
      <xdr:nvPicPr>
        <xdr:cNvPr id="11" name="Imagen 10">
          <a:extLst>
            <a:ext uri="{FF2B5EF4-FFF2-40B4-BE49-F238E27FC236}">
              <a16:creationId xmlns:a16="http://schemas.microsoft.com/office/drawing/2014/main" xmlns="" id="{03A87886-021C-48A6-86B1-2FA570136354}"/>
            </a:ext>
          </a:extLst>
        </xdr:cNvPr>
        <xdr:cNvPicPr>
          <a:picLocks noChangeAspect="1"/>
        </xdr:cNvPicPr>
      </xdr:nvPicPr>
      <xdr:blipFill>
        <a:blip xmlns:r="http://schemas.openxmlformats.org/officeDocument/2006/relationships" r:embed="rId3"/>
        <a:stretch>
          <a:fillRect/>
        </a:stretch>
      </xdr:blipFill>
      <xdr:spPr>
        <a:xfrm>
          <a:off x="9525" y="35871345"/>
          <a:ext cx="12152332" cy="3266459"/>
        </a:xfrm>
        <a:prstGeom prst="rect">
          <a:avLst/>
        </a:prstGeom>
      </xdr:spPr>
    </xdr:pic>
    <xdr:clientData/>
  </xdr:twoCellAnchor>
  <xdr:twoCellAnchor>
    <xdr:from>
      <xdr:col>0</xdr:col>
      <xdr:colOff>28575</xdr:colOff>
      <xdr:row>230</xdr:row>
      <xdr:rowOff>104775</xdr:rowOff>
    </xdr:from>
    <xdr:to>
      <xdr:col>14</xdr:col>
      <xdr:colOff>258504</xdr:colOff>
      <xdr:row>259</xdr:row>
      <xdr:rowOff>128894</xdr:rowOff>
    </xdr:to>
    <xdr:grpSp>
      <xdr:nvGrpSpPr>
        <xdr:cNvPr id="12" name="Grupo 11">
          <a:extLst>
            <a:ext uri="{FF2B5EF4-FFF2-40B4-BE49-F238E27FC236}">
              <a16:creationId xmlns:a16="http://schemas.microsoft.com/office/drawing/2014/main" xmlns="" id="{F773182B-9A05-4402-8E43-01C5162032F3}"/>
            </a:ext>
          </a:extLst>
        </xdr:cNvPr>
        <xdr:cNvGrpSpPr/>
      </xdr:nvGrpSpPr>
      <xdr:grpSpPr>
        <a:xfrm>
          <a:off x="28575" y="45948600"/>
          <a:ext cx="10897929" cy="5548619"/>
          <a:chOff x="50533" y="746394"/>
          <a:chExt cx="10897929" cy="5548619"/>
        </a:xfrm>
      </xdr:grpSpPr>
      <xdr:cxnSp macro="">
        <xdr:nvCxnSpPr>
          <xdr:cNvPr id="13" name="Conector angular 60">
            <a:extLst>
              <a:ext uri="{FF2B5EF4-FFF2-40B4-BE49-F238E27FC236}">
                <a16:creationId xmlns:a16="http://schemas.microsoft.com/office/drawing/2014/main" xmlns="" id="{BD879986-A9DB-4BDB-AD4C-3193EEB654C4}"/>
              </a:ext>
            </a:extLst>
          </xdr:cNvPr>
          <xdr:cNvCxnSpPr>
            <a:endCxn id="50" idx="1"/>
          </xdr:cNvCxnSpPr>
        </xdr:nvCxnSpPr>
        <xdr:spPr>
          <a:xfrm rot="16200000" flipH="1">
            <a:off x="3394055" y="4854675"/>
            <a:ext cx="2394648" cy="56658"/>
          </a:xfrm>
          <a:prstGeom prst="bentConnector2">
            <a:avLst/>
          </a:prstGeom>
          <a:ln w="28575">
            <a:solidFill>
              <a:schemeClr val="tx1"/>
            </a:solidFill>
            <a:prstDash val="dashDot"/>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4" name="Terminador 32">
            <a:extLst>
              <a:ext uri="{FF2B5EF4-FFF2-40B4-BE49-F238E27FC236}">
                <a16:creationId xmlns:a16="http://schemas.microsoft.com/office/drawing/2014/main" xmlns="" id="{DF974633-5AE4-444A-A5BD-E958C44D011F}"/>
              </a:ext>
            </a:extLst>
          </xdr:cNvPr>
          <xdr:cNvSpPr/>
        </xdr:nvSpPr>
        <xdr:spPr>
          <a:xfrm>
            <a:off x="8981916" y="808880"/>
            <a:ext cx="1966546" cy="3955700"/>
          </a:xfrm>
          <a:prstGeom prst="flowChartTerminator">
            <a:avLst/>
          </a:prstGeom>
          <a:solidFill>
            <a:schemeClr val="bg1">
              <a:lumMod val="95000"/>
            </a:schemeClr>
          </a:solid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a:p>
        </xdr:txBody>
      </xdr:sp>
      <xdr:sp macro="" textlink="">
        <xdr:nvSpPr>
          <xdr:cNvPr id="15" name="Terminador 31">
            <a:extLst>
              <a:ext uri="{FF2B5EF4-FFF2-40B4-BE49-F238E27FC236}">
                <a16:creationId xmlns:a16="http://schemas.microsoft.com/office/drawing/2014/main" xmlns="" id="{82577B5E-3246-468C-B18C-93961B789DA7}"/>
              </a:ext>
            </a:extLst>
          </xdr:cNvPr>
          <xdr:cNvSpPr/>
        </xdr:nvSpPr>
        <xdr:spPr>
          <a:xfrm>
            <a:off x="4277510" y="774319"/>
            <a:ext cx="4879551" cy="4010024"/>
          </a:xfrm>
          <a:prstGeom prst="flowChartTerminator">
            <a:avLst/>
          </a:prstGeom>
          <a:solidFill>
            <a:schemeClr val="accent6">
              <a:lumMod val="20000"/>
              <a:lumOff val="80000"/>
            </a:schemeClr>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a:p>
        </xdr:txBody>
      </xdr:sp>
      <xdr:cxnSp macro="">
        <xdr:nvCxnSpPr>
          <xdr:cNvPr id="16" name="Conector recto 15">
            <a:extLst>
              <a:ext uri="{FF2B5EF4-FFF2-40B4-BE49-F238E27FC236}">
                <a16:creationId xmlns:a16="http://schemas.microsoft.com/office/drawing/2014/main" xmlns="" id="{0263A1E8-9847-4C12-A941-38BBA9082D53}"/>
              </a:ext>
            </a:extLst>
          </xdr:cNvPr>
          <xdr:cNvCxnSpPr/>
        </xdr:nvCxnSpPr>
        <xdr:spPr>
          <a:xfrm>
            <a:off x="7378312" y="2075290"/>
            <a:ext cx="0" cy="154143"/>
          </a:xfrm>
          <a:prstGeom prst="line">
            <a:avLst/>
          </a:prstGeom>
          <a:ln w="28575"/>
        </xdr:spPr>
        <xdr:style>
          <a:lnRef idx="2">
            <a:schemeClr val="accent2"/>
          </a:lnRef>
          <a:fillRef idx="0">
            <a:schemeClr val="accent2"/>
          </a:fillRef>
          <a:effectRef idx="1">
            <a:schemeClr val="accent2"/>
          </a:effectRef>
          <a:fontRef idx="minor">
            <a:schemeClr val="tx1"/>
          </a:fontRef>
        </xdr:style>
      </xdr:cxnSp>
      <xdr:sp macro="" textlink="">
        <xdr:nvSpPr>
          <xdr:cNvPr id="17" name="Terminador 30">
            <a:extLst>
              <a:ext uri="{FF2B5EF4-FFF2-40B4-BE49-F238E27FC236}">
                <a16:creationId xmlns:a16="http://schemas.microsoft.com/office/drawing/2014/main" xmlns="" id="{0A69C56A-FB9E-49B0-84A8-006D4275886D}"/>
              </a:ext>
            </a:extLst>
          </xdr:cNvPr>
          <xdr:cNvSpPr/>
        </xdr:nvSpPr>
        <xdr:spPr>
          <a:xfrm>
            <a:off x="50533" y="746394"/>
            <a:ext cx="4452260" cy="4018186"/>
          </a:xfrm>
          <a:prstGeom prst="flowChartTerminator">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a:p>
        </xdr:txBody>
      </xdr:sp>
      <xdr:cxnSp macro="">
        <xdr:nvCxnSpPr>
          <xdr:cNvPr id="18" name="Conector recto 17">
            <a:extLst>
              <a:ext uri="{FF2B5EF4-FFF2-40B4-BE49-F238E27FC236}">
                <a16:creationId xmlns:a16="http://schemas.microsoft.com/office/drawing/2014/main" xmlns="" id="{4B45ECD7-64DE-43F5-A92F-461E874BDB25}"/>
              </a:ext>
            </a:extLst>
          </xdr:cNvPr>
          <xdr:cNvCxnSpPr>
            <a:stCxn id="21" idx="3"/>
          </xdr:cNvCxnSpPr>
        </xdr:nvCxnSpPr>
        <xdr:spPr>
          <a:xfrm flipV="1">
            <a:off x="422560" y="2961432"/>
            <a:ext cx="5481599" cy="45838"/>
          </a:xfrm>
          <a:prstGeom prst="line">
            <a:avLst/>
          </a:prstGeom>
          <a:ln w="38100">
            <a:solidFill>
              <a:srgbClr val="0000FF"/>
            </a:solidFill>
          </a:ln>
        </xdr:spPr>
        <xdr:style>
          <a:lnRef idx="3">
            <a:schemeClr val="accent5"/>
          </a:lnRef>
          <a:fillRef idx="0">
            <a:schemeClr val="accent5"/>
          </a:fillRef>
          <a:effectRef idx="2">
            <a:schemeClr val="accent5"/>
          </a:effectRef>
          <a:fontRef idx="minor">
            <a:schemeClr val="tx1"/>
          </a:fontRef>
        </xdr:style>
      </xdr:cxnSp>
      <xdr:cxnSp macro="">
        <xdr:nvCxnSpPr>
          <xdr:cNvPr id="19" name="Conector angular 68">
            <a:extLst>
              <a:ext uri="{FF2B5EF4-FFF2-40B4-BE49-F238E27FC236}">
                <a16:creationId xmlns:a16="http://schemas.microsoft.com/office/drawing/2014/main" xmlns="" id="{139682FF-2D14-40CD-854D-F521DEF2122A}"/>
              </a:ext>
            </a:extLst>
          </xdr:cNvPr>
          <xdr:cNvCxnSpPr/>
        </xdr:nvCxnSpPr>
        <xdr:spPr>
          <a:xfrm>
            <a:off x="6289482" y="3840480"/>
            <a:ext cx="1560141" cy="1196691"/>
          </a:xfrm>
          <a:prstGeom prst="bentConnector3">
            <a:avLst>
              <a:gd name="adj1" fmla="val 50000"/>
            </a:avLst>
          </a:prstGeom>
          <a:ln w="28575">
            <a:tailEnd type="triangle"/>
          </a:ln>
        </xdr:spPr>
        <xdr:style>
          <a:lnRef idx="2">
            <a:schemeClr val="accent2"/>
          </a:lnRef>
          <a:fillRef idx="0">
            <a:schemeClr val="accent2"/>
          </a:fillRef>
          <a:effectRef idx="1">
            <a:schemeClr val="accent2"/>
          </a:effectRef>
          <a:fontRef idx="minor">
            <a:schemeClr val="tx1"/>
          </a:fontRef>
        </xdr:style>
      </xdr:cxnSp>
      <xdr:graphicFrame macro="">
        <xdr:nvGraphicFramePr>
          <xdr:cNvPr id="20" name="Diagrama 19">
            <a:extLst>
              <a:ext uri="{FF2B5EF4-FFF2-40B4-BE49-F238E27FC236}">
                <a16:creationId xmlns:a16="http://schemas.microsoft.com/office/drawing/2014/main" xmlns="" id="{B005DDEB-DE22-4124-AFB1-6A8FC4C54DED}"/>
              </a:ext>
            </a:extLst>
          </xdr:cNvPr>
          <xdr:cNvGraphicFramePr/>
        </xdr:nvGraphicFramePr>
        <xdr:xfrm>
          <a:off x="1931848" y="1577538"/>
          <a:ext cx="3213588" cy="3147643"/>
        </xdr:xfrm>
        <a:graphic>
          <a:graphicData uri="http://schemas.openxmlformats.org/drawingml/2006/diagram">
            <dgm:relIds xmlns:dgm="http://schemas.openxmlformats.org/drawingml/2006/diagram" xmlns:r="http://schemas.openxmlformats.org/officeDocument/2006/relationships" r:dm="rId4" r:lo="rId5" r:qs="rId6" r:cs="rId7"/>
          </a:graphicData>
        </a:graphic>
      </xdr:graphicFrame>
      <xdr:sp macro="" textlink="">
        <xdr:nvSpPr>
          <xdr:cNvPr id="21" name="Rectángulo redondeado 3">
            <a:extLst>
              <a:ext uri="{FF2B5EF4-FFF2-40B4-BE49-F238E27FC236}">
                <a16:creationId xmlns:a16="http://schemas.microsoft.com/office/drawing/2014/main" xmlns="" id="{A435CEFA-CE1E-4687-AAD2-FFBB59C669D9}"/>
              </a:ext>
            </a:extLst>
          </xdr:cNvPr>
          <xdr:cNvSpPr/>
        </xdr:nvSpPr>
        <xdr:spPr>
          <a:xfrm>
            <a:off x="168200" y="2154090"/>
            <a:ext cx="254360" cy="1706360"/>
          </a:xfrm>
          <a:prstGeom prst="roundRect">
            <a:avLst/>
          </a:prstGeom>
          <a:solidFill>
            <a:srgbClr val="00FF99"/>
          </a:solidFill>
          <a:ln>
            <a:solidFill>
              <a:srgbClr val="00FF99"/>
            </a:solidFill>
          </a:ln>
          <a:effectLst>
            <a:innerShdw blurRad="63500" dist="50800" dir="27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vert="vert270"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CO" sz="1200">
                <a:solidFill>
                  <a:schemeClr val="tx1"/>
                </a:solidFill>
              </a:rPr>
              <a:t>PLAN DE TRABAJO</a:t>
            </a:r>
          </a:p>
        </xdr:txBody>
      </xdr:sp>
      <xdr:sp macro="" textlink="">
        <xdr:nvSpPr>
          <xdr:cNvPr id="22" name="Rectángulo redondeado 4">
            <a:extLst>
              <a:ext uri="{FF2B5EF4-FFF2-40B4-BE49-F238E27FC236}">
                <a16:creationId xmlns:a16="http://schemas.microsoft.com/office/drawing/2014/main" xmlns="" id="{E7B5138D-E075-4D73-9988-44AC5A92762B}"/>
              </a:ext>
            </a:extLst>
          </xdr:cNvPr>
          <xdr:cNvSpPr/>
        </xdr:nvSpPr>
        <xdr:spPr>
          <a:xfrm>
            <a:off x="825891" y="2859938"/>
            <a:ext cx="984739" cy="224081"/>
          </a:xfrm>
          <a:prstGeom prst="roundRect">
            <a:avLst/>
          </a:prstGeom>
          <a:solidFill>
            <a:srgbClr val="9966FF"/>
          </a:solidFill>
          <a:ln>
            <a:solidFill>
              <a:srgbClr val="7030A0"/>
            </a:solidFill>
          </a:ln>
          <a:effectLst>
            <a:innerShdw blurRad="63500" dist="50800" dir="27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CO" sz="1400">
                <a:solidFill>
                  <a:schemeClr val="tx1"/>
                </a:solidFill>
              </a:rPr>
              <a:t>ALCANCE</a:t>
            </a:r>
          </a:p>
        </xdr:txBody>
      </xdr:sp>
      <xdr:sp macro="" textlink="">
        <xdr:nvSpPr>
          <xdr:cNvPr id="23" name="Rectángulo redondeado 7">
            <a:extLst>
              <a:ext uri="{FF2B5EF4-FFF2-40B4-BE49-F238E27FC236}">
                <a16:creationId xmlns:a16="http://schemas.microsoft.com/office/drawing/2014/main" xmlns="" id="{F9E7B8C8-8AC0-47E4-B958-109D93AB9F2B}"/>
              </a:ext>
            </a:extLst>
          </xdr:cNvPr>
          <xdr:cNvSpPr/>
        </xdr:nvSpPr>
        <xdr:spPr>
          <a:xfrm>
            <a:off x="2474540" y="1545947"/>
            <a:ext cx="1657818" cy="423569"/>
          </a:xfrm>
          <a:prstGeom prst="roundRect">
            <a:avLst/>
          </a:prstGeom>
          <a:solidFill>
            <a:srgbClr val="F9EBF7"/>
          </a:solidFill>
          <a:ln>
            <a:solidFill>
              <a:srgbClr val="FF99FF"/>
            </a:solidFill>
          </a:ln>
          <a:effectLst>
            <a:innerShdw blurRad="63500" dist="50800" dir="27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CO" sz="1200">
                <a:solidFill>
                  <a:schemeClr val="tx1"/>
                </a:solidFill>
              </a:rPr>
              <a:t>Nivel Riesgo matriz de Importancia Relativa</a:t>
            </a:r>
          </a:p>
        </xdr:txBody>
      </xdr:sp>
      <xdr:sp macro="" textlink="">
        <xdr:nvSpPr>
          <xdr:cNvPr id="24" name="Rectángulo redondeado 8">
            <a:extLst>
              <a:ext uri="{FF2B5EF4-FFF2-40B4-BE49-F238E27FC236}">
                <a16:creationId xmlns:a16="http://schemas.microsoft.com/office/drawing/2014/main" xmlns="" id="{DBA15E89-1C91-4995-B6AA-376B8CBEC9D5}"/>
              </a:ext>
            </a:extLst>
          </xdr:cNvPr>
          <xdr:cNvSpPr/>
        </xdr:nvSpPr>
        <xdr:spPr>
          <a:xfrm>
            <a:off x="372711" y="1530838"/>
            <a:ext cx="1912982" cy="423569"/>
          </a:xfrm>
          <a:prstGeom prst="roundRect">
            <a:avLst/>
          </a:prstGeom>
          <a:solidFill>
            <a:srgbClr val="00FF99"/>
          </a:solidFill>
          <a:ln>
            <a:solidFill>
              <a:srgbClr val="00FF99"/>
            </a:solidFill>
          </a:ln>
          <a:effectLst>
            <a:innerShdw blurRad="63500" dist="50800" dir="27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CO" sz="1200">
                <a:solidFill>
                  <a:schemeClr val="tx1"/>
                </a:solidFill>
              </a:rPr>
              <a:t>Entendimiento del sujeto de vigilancia y control fiscal</a:t>
            </a:r>
          </a:p>
        </xdr:txBody>
      </xdr:sp>
      <xdr:graphicFrame macro="">
        <xdr:nvGraphicFramePr>
          <xdr:cNvPr id="25" name="Diagrama 24">
            <a:extLst>
              <a:ext uri="{FF2B5EF4-FFF2-40B4-BE49-F238E27FC236}">
                <a16:creationId xmlns:a16="http://schemas.microsoft.com/office/drawing/2014/main" xmlns="" id="{E90F74C0-9299-417E-99A6-F3BBDB624C29}"/>
              </a:ext>
            </a:extLst>
          </xdr:cNvPr>
          <xdr:cNvGraphicFramePr/>
        </xdr:nvGraphicFramePr>
        <xdr:xfrm>
          <a:off x="4556235" y="959743"/>
          <a:ext cx="2354767" cy="3653973"/>
        </xdr:xfrm>
        <a:graphic>
          <a:graphicData uri="http://schemas.openxmlformats.org/drawingml/2006/diagram">
            <dgm:relIds xmlns:dgm="http://schemas.openxmlformats.org/drawingml/2006/diagram" xmlns:r="http://schemas.openxmlformats.org/officeDocument/2006/relationships" r:dm="rId9" r:lo="rId10" r:qs="rId11" r:cs="rId12"/>
          </a:graphicData>
        </a:graphic>
      </xdr:graphicFrame>
      <xdr:sp macro="" textlink="">
        <xdr:nvSpPr>
          <xdr:cNvPr id="26" name="Rectángulo 25">
            <a:extLst>
              <a:ext uri="{FF2B5EF4-FFF2-40B4-BE49-F238E27FC236}">
                <a16:creationId xmlns:a16="http://schemas.microsoft.com/office/drawing/2014/main" xmlns="" id="{F918827B-5EEC-470F-A496-983FB712D7A9}"/>
              </a:ext>
            </a:extLst>
          </xdr:cNvPr>
          <xdr:cNvSpPr/>
        </xdr:nvSpPr>
        <xdr:spPr>
          <a:xfrm rot="16200000">
            <a:off x="9342624" y="2794172"/>
            <a:ext cx="1435115" cy="487060"/>
          </a:xfrm>
          <a:prstGeom prst="rect">
            <a:avLst/>
          </a:prstGeom>
          <a:solidFill>
            <a:srgbClr val="00FF99"/>
          </a:solidFill>
          <a:effectLst>
            <a:innerShdw blurRad="63500" dist="50800" dir="2700000">
              <a:prstClr val="black">
                <a:alpha val="50000"/>
              </a:prstClr>
            </a:innerShdw>
          </a:effectLst>
        </xdr:spPr>
        <xdr:style>
          <a:lnRef idx="2">
            <a:schemeClr val="lt1">
              <a:hueOff val="0"/>
              <a:satOff val="0"/>
              <a:lumOff val="0"/>
              <a:alphaOff val="0"/>
            </a:schemeClr>
          </a:lnRef>
          <a:fillRef idx="1">
            <a:schemeClr val="accent1">
              <a:hueOff val="0"/>
              <a:satOff val="0"/>
              <a:lumOff val="0"/>
              <a:alphaOff val="0"/>
            </a:schemeClr>
          </a:fillRef>
          <a:effectRef idx="0">
            <a:schemeClr val="accent1">
              <a:hueOff val="0"/>
              <a:satOff val="0"/>
              <a:lumOff val="0"/>
              <a:alphaOff val="0"/>
            </a:schemeClr>
          </a:effectRef>
          <a:fontRef idx="minor">
            <a:schemeClr val="lt1"/>
          </a:fontRef>
        </xdr:style>
        <xdr:txBody>
          <a:bodyPr wrap="square"/>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CO" sz="1000">
                <a:solidFill>
                  <a:schemeClr val="tx1"/>
                </a:solidFill>
              </a:rPr>
              <a:t>Entendimiento del sujeto de vigilancia y control fiscal</a:t>
            </a:r>
          </a:p>
        </xdr:txBody>
      </xdr:sp>
      <xdr:sp macro="" textlink="">
        <xdr:nvSpPr>
          <xdr:cNvPr id="27" name="Rectángulo 26">
            <a:extLst>
              <a:ext uri="{FF2B5EF4-FFF2-40B4-BE49-F238E27FC236}">
                <a16:creationId xmlns:a16="http://schemas.microsoft.com/office/drawing/2014/main" xmlns="" id="{A380CFB7-4621-4C36-9C7E-EF0CBE529232}"/>
              </a:ext>
            </a:extLst>
          </xdr:cNvPr>
          <xdr:cNvSpPr/>
        </xdr:nvSpPr>
        <xdr:spPr>
          <a:xfrm rot="16200000">
            <a:off x="8874226" y="2859913"/>
            <a:ext cx="1435115" cy="342479"/>
          </a:xfrm>
          <a:prstGeom prst="rect">
            <a:avLst/>
          </a:prstGeom>
          <a:solidFill>
            <a:schemeClr val="bg1">
              <a:lumMod val="85000"/>
            </a:schemeClr>
          </a:solidFill>
          <a:effectLst>
            <a:innerShdw blurRad="63500" dist="50800" dir="2700000">
              <a:prstClr val="black">
                <a:alpha val="50000"/>
              </a:prstClr>
            </a:innerShdw>
          </a:effectLst>
        </xdr:spPr>
        <xdr:style>
          <a:lnRef idx="2">
            <a:schemeClr val="lt1">
              <a:hueOff val="0"/>
              <a:satOff val="0"/>
              <a:lumOff val="0"/>
              <a:alphaOff val="0"/>
            </a:schemeClr>
          </a:lnRef>
          <a:fillRef idx="1">
            <a:schemeClr val="accent1">
              <a:hueOff val="0"/>
              <a:satOff val="0"/>
              <a:lumOff val="0"/>
              <a:alphaOff val="0"/>
            </a:schemeClr>
          </a:fillRef>
          <a:effectRef idx="0">
            <a:schemeClr val="accent1">
              <a:hueOff val="0"/>
              <a:satOff val="0"/>
              <a:lumOff val="0"/>
              <a:alphaOff val="0"/>
            </a:schemeClr>
          </a:effectRef>
          <a:fontRef idx="minor">
            <a:schemeClr val="lt1"/>
          </a:fontRef>
        </xdr:style>
        <xdr:txBody>
          <a:bodyPr wrap="square"/>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CO" sz="1000">
                <a:solidFill>
                  <a:schemeClr val="tx1"/>
                </a:solidFill>
              </a:rPr>
              <a:t>INFORME DE AUDITORIA</a:t>
            </a:r>
          </a:p>
        </xdr:txBody>
      </xdr:sp>
      <xdr:sp macro="" textlink="">
        <xdr:nvSpPr>
          <xdr:cNvPr id="28" name="Rectángulo 27">
            <a:extLst>
              <a:ext uri="{FF2B5EF4-FFF2-40B4-BE49-F238E27FC236}">
                <a16:creationId xmlns:a16="http://schemas.microsoft.com/office/drawing/2014/main" xmlns="" id="{48F86A28-E4FA-4D6E-ACEA-11CEF210C547}"/>
              </a:ext>
            </a:extLst>
          </xdr:cNvPr>
          <xdr:cNvSpPr/>
        </xdr:nvSpPr>
        <xdr:spPr>
          <a:xfrm rot="16200000">
            <a:off x="9793054" y="2889529"/>
            <a:ext cx="1435115" cy="283248"/>
          </a:xfrm>
          <a:prstGeom prst="rect">
            <a:avLst/>
          </a:prstGeom>
          <a:solidFill>
            <a:schemeClr val="accent5">
              <a:lumMod val="60000"/>
              <a:lumOff val="40000"/>
            </a:schemeClr>
          </a:solidFill>
          <a:effectLst>
            <a:innerShdw blurRad="63500" dist="50800" dir="2700000">
              <a:prstClr val="black">
                <a:alpha val="50000"/>
              </a:prstClr>
            </a:innerShdw>
          </a:effectLst>
        </xdr:spPr>
        <xdr:style>
          <a:lnRef idx="2">
            <a:schemeClr val="lt1">
              <a:hueOff val="0"/>
              <a:satOff val="0"/>
              <a:lumOff val="0"/>
              <a:alphaOff val="0"/>
            </a:schemeClr>
          </a:lnRef>
          <a:fillRef idx="1">
            <a:schemeClr val="accent1">
              <a:hueOff val="0"/>
              <a:satOff val="0"/>
              <a:lumOff val="0"/>
              <a:alphaOff val="0"/>
            </a:schemeClr>
          </a:fillRef>
          <a:effectRef idx="0">
            <a:schemeClr val="accent1">
              <a:hueOff val="0"/>
              <a:satOff val="0"/>
              <a:lumOff val="0"/>
              <a:alphaOff val="0"/>
            </a:schemeClr>
          </a:effectRef>
          <a:fontRef idx="minor">
            <a:schemeClr val="lt1"/>
          </a:fontRef>
        </xdr:style>
        <xdr:txBody>
          <a:bodyPr wrap="square"/>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r>
              <a:rPr lang="es-CO" sz="1000">
                <a:solidFill>
                  <a:schemeClr val="tx1"/>
                </a:solidFill>
              </a:rPr>
              <a:t>TRASLADO HALLAZGOS</a:t>
            </a:r>
          </a:p>
        </xdr:txBody>
      </xdr:sp>
      <xdr:sp macro="" textlink="">
        <xdr:nvSpPr>
          <xdr:cNvPr id="29" name="Rectángulo redondeado 17">
            <a:extLst>
              <a:ext uri="{FF2B5EF4-FFF2-40B4-BE49-F238E27FC236}">
                <a16:creationId xmlns:a16="http://schemas.microsoft.com/office/drawing/2014/main" xmlns="" id="{E93E1181-79D7-4F25-AE38-06382BB31BE4}"/>
              </a:ext>
            </a:extLst>
          </xdr:cNvPr>
          <xdr:cNvSpPr/>
        </xdr:nvSpPr>
        <xdr:spPr>
          <a:xfrm>
            <a:off x="9381989" y="3975568"/>
            <a:ext cx="1203752" cy="348918"/>
          </a:xfrm>
          <a:prstGeom prst="roundRect">
            <a:avLst/>
          </a:prstGeom>
          <a:solidFill>
            <a:srgbClr val="F9EBF7"/>
          </a:solidFill>
          <a:ln>
            <a:solidFill>
              <a:srgbClr val="FF99FF"/>
            </a:solidFill>
          </a:ln>
          <a:effectLst>
            <a:innerShdw blurRad="63500" dist="50800" dir="27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CO" sz="1100">
                <a:solidFill>
                  <a:schemeClr val="tx1"/>
                </a:solidFill>
              </a:rPr>
              <a:t>Expediente de Auditoria</a:t>
            </a:r>
          </a:p>
        </xdr:txBody>
      </xdr:sp>
      <xdr:sp macro="" textlink="">
        <xdr:nvSpPr>
          <xdr:cNvPr id="30" name="Almacenamiento de acceso directo 18">
            <a:extLst>
              <a:ext uri="{FF2B5EF4-FFF2-40B4-BE49-F238E27FC236}">
                <a16:creationId xmlns:a16="http://schemas.microsoft.com/office/drawing/2014/main" xmlns="" id="{D11072CB-9F91-43F7-B0A3-999B393590C2}"/>
              </a:ext>
            </a:extLst>
          </xdr:cNvPr>
          <xdr:cNvSpPr/>
        </xdr:nvSpPr>
        <xdr:spPr>
          <a:xfrm>
            <a:off x="7791336" y="4525721"/>
            <a:ext cx="1412620" cy="599772"/>
          </a:xfrm>
          <a:prstGeom prst="flowChartMagneticDrum">
            <a:avLst/>
          </a:prstGeom>
          <a:solidFill>
            <a:srgbClr val="FFC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CO" sz="700" b="1">
                <a:solidFill>
                  <a:schemeClr val="tx1"/>
                </a:solidFill>
              </a:rPr>
              <a:t>MATRIZ DE CALIFICACION DE LA GESTION FISCAL</a:t>
            </a:r>
          </a:p>
        </xdr:txBody>
      </xdr:sp>
      <xdr:sp macro="" textlink="">
        <xdr:nvSpPr>
          <xdr:cNvPr id="31" name="Rectángulo redondeado 20">
            <a:extLst>
              <a:ext uri="{FF2B5EF4-FFF2-40B4-BE49-F238E27FC236}">
                <a16:creationId xmlns:a16="http://schemas.microsoft.com/office/drawing/2014/main" xmlns="" id="{73A34102-E113-468B-9ADA-6A760ADFD518}"/>
              </a:ext>
            </a:extLst>
          </xdr:cNvPr>
          <xdr:cNvSpPr/>
        </xdr:nvSpPr>
        <xdr:spPr>
          <a:xfrm>
            <a:off x="1274568" y="840679"/>
            <a:ext cx="1912982" cy="423569"/>
          </a:xfrm>
          <a:prstGeom prst="roundRect">
            <a:avLst/>
          </a:prstGeom>
          <a:solidFill>
            <a:srgbClr val="6699FF"/>
          </a:solidFill>
          <a:effectLst>
            <a:innerShdw blurRad="63500" dist="50800" dir="2700000">
              <a:prstClr val="black">
                <a:alpha val="50000"/>
              </a:prstClr>
            </a:innerShdw>
          </a:effectLst>
        </xdr:spPr>
        <xdr:style>
          <a:lnRef idx="1">
            <a:schemeClr val="accent5"/>
          </a:lnRef>
          <a:fillRef idx="2">
            <a:schemeClr val="accent5"/>
          </a:fillRef>
          <a:effectRef idx="1">
            <a:schemeClr val="accent5"/>
          </a:effectRef>
          <a:fontRef idx="minor">
            <a:schemeClr val="dk1"/>
          </a:fontRef>
        </xdr:style>
        <xdr:txBody>
          <a:bodyPr wrap="square" rtlCol="0" anchor="ctr"/>
          <a:lstStyle>
            <a:defPPr>
              <a:defRPr lang="es-CO"/>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s-CO" sz="1200" b="1"/>
              <a:t>PLANEACIÓN</a:t>
            </a:r>
          </a:p>
        </xdr:txBody>
      </xdr:sp>
      <xdr:sp macro="" textlink="">
        <xdr:nvSpPr>
          <xdr:cNvPr id="32" name="Rectángulo redondeado 21">
            <a:extLst>
              <a:ext uri="{FF2B5EF4-FFF2-40B4-BE49-F238E27FC236}">
                <a16:creationId xmlns:a16="http://schemas.microsoft.com/office/drawing/2014/main" xmlns="" id="{B295D72C-1ED0-4BED-909F-CE526B351249}"/>
              </a:ext>
            </a:extLst>
          </xdr:cNvPr>
          <xdr:cNvSpPr/>
        </xdr:nvSpPr>
        <xdr:spPr>
          <a:xfrm>
            <a:off x="6072731" y="840678"/>
            <a:ext cx="1912982" cy="423569"/>
          </a:xfrm>
          <a:prstGeom prst="roundRect">
            <a:avLst/>
          </a:prstGeom>
          <a:solidFill>
            <a:srgbClr val="6699FF"/>
          </a:solidFill>
          <a:effectLst>
            <a:innerShdw blurRad="63500" dist="50800" dir="2700000">
              <a:prstClr val="black">
                <a:alpha val="50000"/>
              </a:prstClr>
            </a:innerShdw>
          </a:effectLst>
        </xdr:spPr>
        <xdr:style>
          <a:lnRef idx="1">
            <a:schemeClr val="accent5"/>
          </a:lnRef>
          <a:fillRef idx="2">
            <a:schemeClr val="accent5"/>
          </a:fillRef>
          <a:effectRef idx="1">
            <a:schemeClr val="accent5"/>
          </a:effectRef>
          <a:fontRef idx="minor">
            <a:schemeClr val="dk1"/>
          </a:fontRef>
        </xdr:style>
        <xdr:txBody>
          <a:bodyPr wrap="square" rtlCol="0" anchor="ctr"/>
          <a:lstStyle>
            <a:defPPr>
              <a:defRPr lang="es-CO"/>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s-CO" sz="1200" b="1"/>
              <a:t>EJECUCIÓN</a:t>
            </a:r>
          </a:p>
        </xdr:txBody>
      </xdr:sp>
      <xdr:sp macro="" textlink="">
        <xdr:nvSpPr>
          <xdr:cNvPr id="33" name="Rectángulo redondeado 23">
            <a:extLst>
              <a:ext uri="{FF2B5EF4-FFF2-40B4-BE49-F238E27FC236}">
                <a16:creationId xmlns:a16="http://schemas.microsoft.com/office/drawing/2014/main" xmlns="" id="{33FF0C9A-3881-4D96-955F-298DDC1B3858}"/>
              </a:ext>
            </a:extLst>
          </xdr:cNvPr>
          <xdr:cNvSpPr/>
        </xdr:nvSpPr>
        <xdr:spPr>
          <a:xfrm>
            <a:off x="9245732" y="924498"/>
            <a:ext cx="1475954" cy="423569"/>
          </a:xfrm>
          <a:prstGeom prst="roundRect">
            <a:avLst/>
          </a:prstGeom>
          <a:solidFill>
            <a:srgbClr val="6699FF"/>
          </a:solidFill>
          <a:effectLst>
            <a:innerShdw blurRad="63500" dist="50800" dir="2700000">
              <a:prstClr val="black">
                <a:alpha val="50000"/>
              </a:prstClr>
            </a:innerShdw>
          </a:effectLst>
        </xdr:spPr>
        <xdr:style>
          <a:lnRef idx="1">
            <a:schemeClr val="accent5"/>
          </a:lnRef>
          <a:fillRef idx="2">
            <a:schemeClr val="accent5"/>
          </a:fillRef>
          <a:effectRef idx="1">
            <a:schemeClr val="accent5"/>
          </a:effectRef>
          <a:fontRef idx="minor">
            <a:schemeClr val="dk1"/>
          </a:fontRef>
        </xdr:style>
        <xdr:txBody>
          <a:bodyPr wrap="square" rtlCol="0" anchor="ctr"/>
          <a:lstStyle>
            <a:defPPr>
              <a:defRPr lang="es-CO"/>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s-CO" sz="1200" b="1"/>
              <a:t>INFORME -</a:t>
            </a:r>
            <a:r>
              <a:rPr lang="es-CO" sz="1200"/>
              <a:t> </a:t>
            </a:r>
            <a:r>
              <a:rPr lang="es-CO" sz="1200" b="1"/>
              <a:t>CIERRE</a:t>
            </a:r>
          </a:p>
        </xdr:txBody>
      </xdr:sp>
      <xdr:sp macro="" textlink="">
        <xdr:nvSpPr>
          <xdr:cNvPr id="34" name="Rectángulo redondeado 24">
            <a:extLst>
              <a:ext uri="{FF2B5EF4-FFF2-40B4-BE49-F238E27FC236}">
                <a16:creationId xmlns:a16="http://schemas.microsoft.com/office/drawing/2014/main" xmlns="" id="{E6B2473A-5BC6-484E-B0C0-09E0E6D398FA}"/>
              </a:ext>
            </a:extLst>
          </xdr:cNvPr>
          <xdr:cNvSpPr/>
        </xdr:nvSpPr>
        <xdr:spPr>
          <a:xfrm>
            <a:off x="287519" y="4028813"/>
            <a:ext cx="984739" cy="224081"/>
          </a:xfrm>
          <a:prstGeom prst="roundRect">
            <a:avLst/>
          </a:prstGeom>
          <a:solidFill>
            <a:srgbClr val="E7F6FF"/>
          </a:solidFill>
          <a:ln>
            <a:solidFill>
              <a:schemeClr val="accent5">
                <a:lumMod val="60000"/>
                <a:lumOff val="40000"/>
              </a:schemeClr>
            </a:solidFill>
          </a:ln>
          <a:effectLst>
            <a:innerShdw blurRad="63500" dist="50800" dir="27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CO" sz="700">
                <a:solidFill>
                  <a:schemeClr val="tx1"/>
                </a:solidFill>
              </a:rPr>
              <a:t>Pruebas Analíticas de procesos a Auditar</a:t>
            </a:r>
            <a:endParaRPr lang="es-CO" sz="800">
              <a:solidFill>
                <a:schemeClr val="tx1"/>
              </a:solidFill>
            </a:endParaRPr>
          </a:p>
        </xdr:txBody>
      </xdr:sp>
      <xdr:sp macro="" textlink="">
        <xdr:nvSpPr>
          <xdr:cNvPr id="35" name="Rectángulo redondeado 25">
            <a:extLst>
              <a:ext uri="{FF2B5EF4-FFF2-40B4-BE49-F238E27FC236}">
                <a16:creationId xmlns:a16="http://schemas.microsoft.com/office/drawing/2014/main" xmlns="" id="{C0B44FB3-C3BE-434E-955E-DCC7DAB9D464}"/>
              </a:ext>
            </a:extLst>
          </xdr:cNvPr>
          <xdr:cNvSpPr/>
        </xdr:nvSpPr>
        <xdr:spPr>
          <a:xfrm>
            <a:off x="1396270" y="4014295"/>
            <a:ext cx="1028694" cy="263248"/>
          </a:xfrm>
          <a:prstGeom prst="roundRect">
            <a:avLst/>
          </a:prstGeom>
          <a:solidFill>
            <a:srgbClr val="E7F6FF"/>
          </a:solidFill>
          <a:ln>
            <a:solidFill>
              <a:schemeClr val="accent5">
                <a:lumMod val="60000"/>
                <a:lumOff val="40000"/>
              </a:schemeClr>
            </a:solidFill>
          </a:ln>
          <a:effectLst>
            <a:innerShdw blurRad="63500" dist="50800" dir="27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CO" sz="700">
                <a:solidFill>
                  <a:schemeClr val="tx1"/>
                </a:solidFill>
              </a:rPr>
              <a:t>Pruebas de Recorrido de procesos a Auditar</a:t>
            </a:r>
            <a:endParaRPr lang="es-CO" sz="800">
              <a:solidFill>
                <a:schemeClr val="tx1"/>
              </a:solidFill>
            </a:endParaRPr>
          </a:p>
        </xdr:txBody>
      </xdr:sp>
      <xdr:sp macro="" textlink="">
        <xdr:nvSpPr>
          <xdr:cNvPr id="36" name="CuadroTexto 26">
            <a:extLst>
              <a:ext uri="{FF2B5EF4-FFF2-40B4-BE49-F238E27FC236}">
                <a16:creationId xmlns:a16="http://schemas.microsoft.com/office/drawing/2014/main" xmlns="" id="{A09A06BD-48A8-47DE-8A4E-DC31BF1A9483}"/>
              </a:ext>
            </a:extLst>
          </xdr:cNvPr>
          <xdr:cNvSpPr txBox="1"/>
        </xdr:nvSpPr>
        <xdr:spPr>
          <a:xfrm>
            <a:off x="8656227" y="4743160"/>
            <a:ext cx="636963" cy="184666"/>
          </a:xfrm>
          <a:prstGeom prst="rect">
            <a:avLst/>
          </a:prstGeom>
          <a:noFill/>
        </xdr:spPr>
        <xdr:txBody>
          <a:bodyPr wrap="square" rtlCol="0">
            <a:sp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s-CO" sz="600" b="1"/>
              <a:t>Fenecimiento</a:t>
            </a:r>
          </a:p>
        </xdr:txBody>
      </xdr:sp>
      <xdr:sp macro="" textlink="">
        <xdr:nvSpPr>
          <xdr:cNvPr id="37" name="Flecha izquierda y derecha 27">
            <a:extLst>
              <a:ext uri="{FF2B5EF4-FFF2-40B4-BE49-F238E27FC236}">
                <a16:creationId xmlns:a16="http://schemas.microsoft.com/office/drawing/2014/main" xmlns="" id="{E513EB3D-CC6C-46B6-B3D8-A0630ABAA61D}"/>
              </a:ext>
            </a:extLst>
          </xdr:cNvPr>
          <xdr:cNvSpPr/>
        </xdr:nvSpPr>
        <xdr:spPr>
          <a:xfrm>
            <a:off x="429370" y="5039291"/>
            <a:ext cx="10384906" cy="343417"/>
          </a:xfrm>
          <a:prstGeom prst="leftRightArrow">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CO" sz="1100" b="1">
                <a:solidFill>
                  <a:srgbClr val="C00000"/>
                </a:solidFill>
              </a:rPr>
              <a:t>DOCUMENTACION</a:t>
            </a:r>
          </a:p>
        </xdr:txBody>
      </xdr:sp>
      <xdr:sp macro="" textlink="">
        <xdr:nvSpPr>
          <xdr:cNvPr id="38" name="Flecha izquierda y derecha 28">
            <a:extLst>
              <a:ext uri="{FF2B5EF4-FFF2-40B4-BE49-F238E27FC236}">
                <a16:creationId xmlns:a16="http://schemas.microsoft.com/office/drawing/2014/main" xmlns="" id="{1B25D49D-EAF1-4E59-B975-256939C0F851}"/>
              </a:ext>
            </a:extLst>
          </xdr:cNvPr>
          <xdr:cNvSpPr/>
        </xdr:nvSpPr>
        <xdr:spPr>
          <a:xfrm>
            <a:off x="372711" y="5247515"/>
            <a:ext cx="10384906" cy="343417"/>
          </a:xfrm>
          <a:prstGeom prst="leftRightArrow">
            <a:avLst/>
          </a:prstGeom>
          <a:solidFill>
            <a:schemeClr val="bg1"/>
          </a:solidFill>
          <a:ln>
            <a:solidFill>
              <a:schemeClr val="accent5">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CO" sz="1100" b="1">
                <a:solidFill>
                  <a:schemeClr val="accent5">
                    <a:lumMod val="75000"/>
                  </a:schemeClr>
                </a:solidFill>
              </a:rPr>
              <a:t>COMUNICACION</a:t>
            </a:r>
          </a:p>
        </xdr:txBody>
      </xdr:sp>
      <xdr:sp macro="" textlink="">
        <xdr:nvSpPr>
          <xdr:cNvPr id="39" name="Flecha izquierda y derecha 29">
            <a:extLst>
              <a:ext uri="{FF2B5EF4-FFF2-40B4-BE49-F238E27FC236}">
                <a16:creationId xmlns:a16="http://schemas.microsoft.com/office/drawing/2014/main" xmlns="" id="{E565524D-931D-4AFA-A6AD-B73EC1055B3B}"/>
              </a:ext>
            </a:extLst>
          </xdr:cNvPr>
          <xdr:cNvSpPr/>
        </xdr:nvSpPr>
        <xdr:spPr>
          <a:xfrm>
            <a:off x="429370" y="5453527"/>
            <a:ext cx="10384906" cy="343417"/>
          </a:xfrm>
          <a:prstGeom prst="leftRightArrow">
            <a:avLst/>
          </a:prstGeom>
          <a:solidFill>
            <a:schemeClr val="bg1"/>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CO" sz="1100" b="1">
                <a:solidFill>
                  <a:schemeClr val="accent6">
                    <a:lumMod val="75000"/>
                  </a:schemeClr>
                </a:solidFill>
              </a:rPr>
              <a:t>CONTROL DE CALIDAD</a:t>
            </a:r>
          </a:p>
        </xdr:txBody>
      </xdr:sp>
      <xdr:cxnSp macro="">
        <xdr:nvCxnSpPr>
          <xdr:cNvPr id="40" name="Conector angular 37">
            <a:extLst>
              <a:ext uri="{FF2B5EF4-FFF2-40B4-BE49-F238E27FC236}">
                <a16:creationId xmlns:a16="http://schemas.microsoft.com/office/drawing/2014/main" xmlns="" id="{5572176E-9026-44CA-866F-6F506BA40453}"/>
              </a:ext>
            </a:extLst>
          </xdr:cNvPr>
          <xdr:cNvCxnSpPr/>
        </xdr:nvCxnSpPr>
        <xdr:spPr>
          <a:xfrm rot="16200000" flipH="1">
            <a:off x="6319404" y="3288340"/>
            <a:ext cx="2535147" cy="417331"/>
          </a:xfrm>
          <a:prstGeom prst="bentConnector3">
            <a:avLst>
              <a:gd name="adj1" fmla="val 50000"/>
            </a:avLst>
          </a:prstGeom>
          <a:ln w="28575">
            <a:tailEnd type="triangle"/>
          </a:ln>
        </xdr:spPr>
        <xdr:style>
          <a:lnRef idx="1">
            <a:schemeClr val="accent2"/>
          </a:lnRef>
          <a:fillRef idx="0">
            <a:schemeClr val="accent2"/>
          </a:fillRef>
          <a:effectRef idx="0">
            <a:schemeClr val="accent2"/>
          </a:effectRef>
          <a:fontRef idx="minor">
            <a:schemeClr val="tx1"/>
          </a:fontRef>
        </xdr:style>
      </xdr:cxnSp>
      <xdr:sp macro="" textlink="">
        <xdr:nvSpPr>
          <xdr:cNvPr id="41" name="Rectángulo 40">
            <a:extLst>
              <a:ext uri="{FF2B5EF4-FFF2-40B4-BE49-F238E27FC236}">
                <a16:creationId xmlns:a16="http://schemas.microsoft.com/office/drawing/2014/main" xmlns="" id="{6E033B40-1BC4-429A-89D6-4C45AA58F9F4}"/>
              </a:ext>
            </a:extLst>
          </xdr:cNvPr>
          <xdr:cNvSpPr/>
        </xdr:nvSpPr>
        <xdr:spPr>
          <a:xfrm>
            <a:off x="644638" y="4815638"/>
            <a:ext cx="6718745" cy="152834"/>
          </a:xfrm>
          <a:prstGeom prst="rect">
            <a:avLst/>
          </a:prstGeom>
          <a:solidFill>
            <a:srgbClr val="FFFF00"/>
          </a:solidFill>
          <a:ln>
            <a:solidFill>
              <a:schemeClr val="accent4">
                <a:lumMod val="60000"/>
                <a:lumOff val="40000"/>
              </a:schemeClr>
            </a:solidFill>
          </a:ln>
          <a:effectLst>
            <a:innerShdw blurRad="63500" dist="50800" dir="2700000">
              <a:prstClr val="black">
                <a:alpha val="50000"/>
              </a:prstClr>
            </a:innerShdw>
          </a:effectLst>
        </xdr:spPr>
        <xdr:style>
          <a:lnRef idx="1">
            <a:schemeClr val="accent4"/>
          </a:lnRef>
          <a:fillRef idx="2">
            <a:schemeClr val="accent4"/>
          </a:fillRef>
          <a:effectRef idx="1">
            <a:schemeClr val="accent4"/>
          </a:effectRef>
          <a:fontRef idx="minor">
            <a:schemeClr val="dk1"/>
          </a:fontRef>
        </xdr:style>
        <xdr:txBody>
          <a:bodyPr wrap="square" rtlCol="0" anchor="ctr"/>
          <a:lstStyle>
            <a:defPPr>
              <a:defRPr lang="es-CO"/>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s-CO" sz="1400"/>
              <a:t>EVALUACION MCGF</a:t>
            </a:r>
          </a:p>
        </xdr:txBody>
      </xdr:sp>
      <xdr:sp macro="" textlink="">
        <xdr:nvSpPr>
          <xdr:cNvPr id="42" name="Flecha derecha 35">
            <a:extLst>
              <a:ext uri="{FF2B5EF4-FFF2-40B4-BE49-F238E27FC236}">
                <a16:creationId xmlns:a16="http://schemas.microsoft.com/office/drawing/2014/main" xmlns="" id="{3C74228D-566B-481B-B5B1-00B2BEB04BC5}"/>
              </a:ext>
            </a:extLst>
          </xdr:cNvPr>
          <xdr:cNvSpPr/>
        </xdr:nvSpPr>
        <xdr:spPr>
          <a:xfrm>
            <a:off x="7363383" y="4892055"/>
            <a:ext cx="427953" cy="45719"/>
          </a:xfrm>
          <a:prstGeom prst="rightArrow">
            <a:avLst/>
          </a:prstGeom>
        </xdr:spPr>
        <xdr:style>
          <a:lnRef idx="2">
            <a:schemeClr val="accent4">
              <a:shade val="50000"/>
            </a:schemeClr>
          </a:lnRef>
          <a:fillRef idx="1">
            <a:schemeClr val="accent4"/>
          </a:fillRef>
          <a:effectRef idx="0">
            <a:schemeClr val="accent4"/>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a:p>
        </xdr:txBody>
      </xdr:sp>
      <xdr:graphicFrame macro="">
        <xdr:nvGraphicFramePr>
          <xdr:cNvPr id="43" name="Diagrama 42">
            <a:extLst>
              <a:ext uri="{FF2B5EF4-FFF2-40B4-BE49-F238E27FC236}">
                <a16:creationId xmlns:a16="http://schemas.microsoft.com/office/drawing/2014/main" xmlns="" id="{9CD98DD5-033F-46A3-8E1A-7DEEB2EBC231}"/>
              </a:ext>
            </a:extLst>
          </xdr:cNvPr>
          <xdr:cNvGraphicFramePr/>
        </xdr:nvGraphicFramePr>
        <xdr:xfrm>
          <a:off x="6129086" y="1017767"/>
          <a:ext cx="2723380" cy="3947100"/>
        </xdr:xfrm>
        <a:graphic>
          <a:graphicData uri="http://schemas.openxmlformats.org/drawingml/2006/diagram">
            <dgm:relIds xmlns:dgm="http://schemas.openxmlformats.org/drawingml/2006/diagram" xmlns:r="http://schemas.openxmlformats.org/officeDocument/2006/relationships" r:dm="rId14" r:lo="rId15" r:qs="rId16" r:cs="rId17"/>
          </a:graphicData>
        </a:graphic>
      </xdr:graphicFrame>
      <xdr:sp macro="" textlink="">
        <xdr:nvSpPr>
          <xdr:cNvPr id="44" name="Rectángulo redondeado 43">
            <a:extLst>
              <a:ext uri="{FF2B5EF4-FFF2-40B4-BE49-F238E27FC236}">
                <a16:creationId xmlns:a16="http://schemas.microsoft.com/office/drawing/2014/main" xmlns="" id="{ECD09A95-EF33-4095-8751-9E8D30D82D7C}"/>
              </a:ext>
            </a:extLst>
          </xdr:cNvPr>
          <xdr:cNvSpPr/>
        </xdr:nvSpPr>
        <xdr:spPr>
          <a:xfrm>
            <a:off x="6165498" y="4035859"/>
            <a:ext cx="263762" cy="720588"/>
          </a:xfrm>
          <a:prstGeom prst="roundRect">
            <a:avLst/>
          </a:prstGeom>
          <a:ln w="19050">
            <a:prstDash val="dashDot"/>
          </a:ln>
        </xdr:spPr>
        <xdr:style>
          <a:lnRef idx="2">
            <a:schemeClr val="dk1"/>
          </a:lnRef>
          <a:fillRef idx="1">
            <a:schemeClr val="lt1"/>
          </a:fillRef>
          <a:effectRef idx="0">
            <a:schemeClr val="dk1"/>
          </a:effectRef>
          <a:fontRef idx="minor">
            <a:schemeClr val="dk1"/>
          </a:fontRef>
        </xdr:style>
        <xdr:txBody>
          <a:bodyPr vert="vert270" wrap="square" rtlCol="0" anchor="ctr"/>
          <a:lstStyle>
            <a:defPPr>
              <a:defRPr lang="es-CO"/>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s-CO" sz="1000">
                <a:ln w="0"/>
                <a:solidFill>
                  <a:schemeClr val="tx1"/>
                </a:solidFill>
                <a:effectLst>
                  <a:outerShdw blurRad="38100" dist="19050" dir="2700000" algn="tl" rotWithShape="0">
                    <a:schemeClr val="dk1">
                      <a:alpha val="40000"/>
                    </a:schemeClr>
                  </a:outerShdw>
                </a:effectLst>
              </a:rPr>
              <a:t>Resultados</a:t>
            </a:r>
            <a:endParaRPr lang="es-CO">
              <a:ln w="0"/>
              <a:solidFill>
                <a:schemeClr val="tx1"/>
              </a:solidFill>
              <a:effectLst>
                <a:outerShdw blurRad="38100" dist="19050" dir="2700000" algn="tl" rotWithShape="0">
                  <a:schemeClr val="dk1">
                    <a:alpha val="40000"/>
                  </a:schemeClr>
                </a:outerShdw>
              </a:effectLst>
            </a:endParaRPr>
          </a:p>
        </xdr:txBody>
      </xdr:sp>
      <xdr:sp macro="" textlink="">
        <xdr:nvSpPr>
          <xdr:cNvPr id="45" name="Rectángulo redondeado 44">
            <a:extLst>
              <a:ext uri="{FF2B5EF4-FFF2-40B4-BE49-F238E27FC236}">
                <a16:creationId xmlns:a16="http://schemas.microsoft.com/office/drawing/2014/main" xmlns="" id="{5EC8DEA8-2DED-451E-AFB0-4A2491FA1548}"/>
              </a:ext>
            </a:extLst>
          </xdr:cNvPr>
          <xdr:cNvSpPr/>
        </xdr:nvSpPr>
        <xdr:spPr>
          <a:xfrm rot="5400000">
            <a:off x="2879570" y="3799061"/>
            <a:ext cx="263762" cy="877089"/>
          </a:xfrm>
          <a:prstGeom prst="roundRect">
            <a:avLst/>
          </a:prstGeom>
          <a:ln w="19050">
            <a:prstDash val="dashDot"/>
          </a:ln>
        </xdr:spPr>
        <xdr:style>
          <a:lnRef idx="2">
            <a:schemeClr val="dk1"/>
          </a:lnRef>
          <a:fillRef idx="1">
            <a:schemeClr val="lt1"/>
          </a:fillRef>
          <a:effectRef idx="0">
            <a:schemeClr val="dk1"/>
          </a:effectRef>
          <a:fontRef idx="minor">
            <a:schemeClr val="dk1"/>
          </a:fontRef>
        </xdr:style>
        <xdr:txBody>
          <a:bodyPr vert="vert270" wrap="square" rtlCol="0" anchor="ctr"/>
          <a:lstStyle>
            <a:defPPr>
              <a:defRPr lang="es-CO"/>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s-CO" sz="1000">
                <a:ln w="0"/>
                <a:solidFill>
                  <a:schemeClr val="tx1"/>
                </a:solidFill>
                <a:effectLst>
                  <a:outerShdw blurRad="38100" dist="19050" dir="2700000" algn="tl" rotWithShape="0">
                    <a:schemeClr val="dk1">
                      <a:alpha val="40000"/>
                    </a:schemeClr>
                  </a:outerShdw>
                </a:effectLst>
              </a:rPr>
              <a:t>INSTRUCTIVO</a:t>
            </a:r>
            <a:endParaRPr lang="es-CO">
              <a:ln w="0"/>
              <a:solidFill>
                <a:schemeClr val="tx1"/>
              </a:solidFill>
              <a:effectLst>
                <a:outerShdw blurRad="38100" dist="19050" dir="2700000" algn="tl" rotWithShape="0">
                  <a:schemeClr val="dk1">
                    <a:alpha val="40000"/>
                  </a:schemeClr>
                </a:outerShdw>
              </a:effectLst>
            </a:endParaRPr>
          </a:p>
        </xdr:txBody>
      </xdr:sp>
      <xdr:sp macro="" textlink="">
        <xdr:nvSpPr>
          <xdr:cNvPr id="46" name="Rectángulo redondeado 45">
            <a:extLst>
              <a:ext uri="{FF2B5EF4-FFF2-40B4-BE49-F238E27FC236}">
                <a16:creationId xmlns:a16="http://schemas.microsoft.com/office/drawing/2014/main" xmlns="" id="{9E20050F-F72B-4D53-89F4-5561C7FBB07F}"/>
              </a:ext>
            </a:extLst>
          </xdr:cNvPr>
          <xdr:cNvSpPr/>
        </xdr:nvSpPr>
        <xdr:spPr>
          <a:xfrm rot="5400000">
            <a:off x="5224535" y="3597315"/>
            <a:ext cx="263762" cy="877089"/>
          </a:xfrm>
          <a:prstGeom prst="roundRect">
            <a:avLst/>
          </a:prstGeom>
          <a:ln w="19050">
            <a:prstDash val="dashDot"/>
          </a:ln>
        </xdr:spPr>
        <xdr:style>
          <a:lnRef idx="2">
            <a:schemeClr val="dk1"/>
          </a:lnRef>
          <a:fillRef idx="1">
            <a:schemeClr val="lt1"/>
          </a:fillRef>
          <a:effectRef idx="0">
            <a:schemeClr val="dk1"/>
          </a:effectRef>
          <a:fontRef idx="minor">
            <a:schemeClr val="dk1"/>
          </a:fontRef>
        </xdr:style>
        <xdr:txBody>
          <a:bodyPr vert="vert270" wrap="square" rtlCol="0" anchor="ctr"/>
          <a:lstStyle>
            <a:defPPr>
              <a:defRPr lang="es-CO"/>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s-CO" sz="1000">
                <a:ln w="0"/>
                <a:solidFill>
                  <a:schemeClr val="tx1"/>
                </a:solidFill>
                <a:effectLst>
                  <a:outerShdw blurRad="38100" dist="19050" dir="2700000" algn="tl" rotWithShape="0">
                    <a:schemeClr val="dk1">
                      <a:alpha val="40000"/>
                    </a:schemeClr>
                  </a:outerShdw>
                </a:effectLst>
              </a:rPr>
              <a:t>INSTRUCTIVO</a:t>
            </a:r>
            <a:endParaRPr lang="es-CO">
              <a:ln w="0"/>
              <a:solidFill>
                <a:schemeClr val="tx1"/>
              </a:solidFill>
              <a:effectLst>
                <a:outerShdw blurRad="38100" dist="19050" dir="2700000" algn="tl" rotWithShape="0">
                  <a:schemeClr val="dk1">
                    <a:alpha val="40000"/>
                  </a:schemeClr>
                </a:outerShdw>
              </a:effectLst>
            </a:endParaRPr>
          </a:p>
        </xdr:txBody>
      </xdr:sp>
      <xdr:sp macro="" textlink="">
        <xdr:nvSpPr>
          <xdr:cNvPr id="47" name="Rectángulo redondeado 46">
            <a:extLst>
              <a:ext uri="{FF2B5EF4-FFF2-40B4-BE49-F238E27FC236}">
                <a16:creationId xmlns:a16="http://schemas.microsoft.com/office/drawing/2014/main" xmlns="" id="{F1C52986-8429-4C22-A832-F418CFC09371}"/>
              </a:ext>
            </a:extLst>
          </xdr:cNvPr>
          <xdr:cNvSpPr/>
        </xdr:nvSpPr>
        <xdr:spPr>
          <a:xfrm rot="5400000">
            <a:off x="6907036" y="4145285"/>
            <a:ext cx="263762" cy="877089"/>
          </a:xfrm>
          <a:prstGeom prst="roundRect">
            <a:avLst/>
          </a:prstGeom>
          <a:ln w="19050">
            <a:prstDash val="dashDot"/>
          </a:ln>
        </xdr:spPr>
        <xdr:style>
          <a:lnRef idx="2">
            <a:schemeClr val="dk1"/>
          </a:lnRef>
          <a:fillRef idx="1">
            <a:schemeClr val="lt1"/>
          </a:fillRef>
          <a:effectRef idx="0">
            <a:schemeClr val="dk1"/>
          </a:effectRef>
          <a:fontRef idx="minor">
            <a:schemeClr val="dk1"/>
          </a:fontRef>
        </xdr:style>
        <xdr:txBody>
          <a:bodyPr vert="vert270" wrap="square" rtlCol="0" anchor="ctr"/>
          <a:lstStyle>
            <a:defPPr>
              <a:defRPr lang="es-CO"/>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s-CO" sz="1000">
                <a:ln w="0"/>
                <a:solidFill>
                  <a:schemeClr val="tx1"/>
                </a:solidFill>
                <a:effectLst>
                  <a:outerShdw blurRad="38100" dist="19050" dir="2700000" algn="tl" rotWithShape="0">
                    <a:schemeClr val="dk1">
                      <a:alpha val="40000"/>
                    </a:schemeClr>
                  </a:outerShdw>
                </a:effectLst>
              </a:rPr>
              <a:t>INSTRUCTIVO</a:t>
            </a:r>
            <a:endParaRPr lang="es-CO">
              <a:ln w="0"/>
              <a:solidFill>
                <a:schemeClr val="tx1"/>
              </a:solidFill>
              <a:effectLst>
                <a:outerShdw blurRad="38100" dist="19050" dir="2700000" algn="tl" rotWithShape="0">
                  <a:schemeClr val="dk1">
                    <a:alpha val="40000"/>
                  </a:schemeClr>
                </a:outerShdw>
              </a:effectLst>
            </a:endParaRPr>
          </a:p>
        </xdr:txBody>
      </xdr:sp>
      <xdr:cxnSp macro="">
        <xdr:nvCxnSpPr>
          <xdr:cNvPr id="48" name="Conector angular 54">
            <a:extLst>
              <a:ext uri="{FF2B5EF4-FFF2-40B4-BE49-F238E27FC236}">
                <a16:creationId xmlns:a16="http://schemas.microsoft.com/office/drawing/2014/main" xmlns="" id="{DFC006CD-338B-46CE-A53B-356AC834E2FC}"/>
              </a:ext>
            </a:extLst>
          </xdr:cNvPr>
          <xdr:cNvCxnSpPr>
            <a:stCxn id="22" idx="2"/>
          </xdr:cNvCxnSpPr>
        </xdr:nvCxnSpPr>
        <xdr:spPr>
          <a:xfrm rot="16200000" flipH="1">
            <a:off x="2973253" y="1429026"/>
            <a:ext cx="1513294" cy="4823279"/>
          </a:xfrm>
          <a:prstGeom prst="bentConnector2">
            <a:avLst/>
          </a:prstGeom>
          <a:ln w="28575">
            <a:solidFill>
              <a:schemeClr val="tx1"/>
            </a:solidFill>
            <a:prstDash val="dashDot"/>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49" name="Conector angular 56">
            <a:extLst>
              <a:ext uri="{FF2B5EF4-FFF2-40B4-BE49-F238E27FC236}">
                <a16:creationId xmlns:a16="http://schemas.microsoft.com/office/drawing/2014/main" xmlns="" id="{81853C31-98E2-4A1D-B0D1-D1F5A593CE94}"/>
              </a:ext>
            </a:extLst>
          </xdr:cNvPr>
          <xdr:cNvCxnSpPr/>
        </xdr:nvCxnSpPr>
        <xdr:spPr>
          <a:xfrm>
            <a:off x="4619708" y="3755260"/>
            <a:ext cx="1509379" cy="696688"/>
          </a:xfrm>
          <a:prstGeom prst="bentConnector3">
            <a:avLst>
              <a:gd name="adj1" fmla="val 50000"/>
            </a:avLst>
          </a:prstGeom>
          <a:ln w="28575">
            <a:solidFill>
              <a:schemeClr val="tx1"/>
            </a:solidFill>
            <a:prstDash val="dashDot"/>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50" name="Rectángulo redondeado 58">
            <a:extLst>
              <a:ext uri="{FF2B5EF4-FFF2-40B4-BE49-F238E27FC236}">
                <a16:creationId xmlns:a16="http://schemas.microsoft.com/office/drawing/2014/main" xmlns="" id="{64C15286-B916-45B4-90A5-F6C09232665F}"/>
              </a:ext>
            </a:extLst>
          </xdr:cNvPr>
          <xdr:cNvSpPr/>
        </xdr:nvSpPr>
        <xdr:spPr>
          <a:xfrm>
            <a:off x="4619708" y="5865643"/>
            <a:ext cx="3266735" cy="429370"/>
          </a:xfrm>
          <a:prstGeom prst="roundRect">
            <a:avLst/>
          </a:prstGeom>
          <a:solidFill>
            <a:schemeClr val="bg1"/>
          </a:solidFill>
          <a:ln w="19050">
            <a:solidFill>
              <a:schemeClr val="tx1"/>
            </a:solidFill>
            <a:prstDash val="dashDot"/>
          </a:ln>
        </xdr:spPr>
        <xdr:style>
          <a:lnRef idx="1">
            <a:schemeClr val="accent3"/>
          </a:lnRef>
          <a:fillRef idx="2">
            <a:schemeClr val="accent3"/>
          </a:fillRef>
          <a:effectRef idx="1">
            <a:schemeClr val="accent3"/>
          </a:effectRef>
          <a:fontRef idx="minor">
            <a:schemeClr val="dk1"/>
          </a:fontRef>
        </xdr:style>
        <xdr:txBody>
          <a:bodyPr wrap="square" rtlCol="0" anchor="ctr"/>
          <a:lstStyle>
            <a:defPPr>
              <a:defRPr lang="es-CO"/>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s-CO" sz="1400">
                <a:solidFill>
                  <a:schemeClr val="tx1"/>
                </a:solidFill>
              </a:rPr>
              <a:t>Evaluación de los Estados Financieros, Presupuesto e Inversión y Gasto</a:t>
            </a:r>
            <a:endParaRPr lang="es-CO" sz="1400">
              <a:solidFill>
                <a:schemeClr val="bg1"/>
              </a:solidFill>
            </a:endParaRPr>
          </a:p>
        </xdr:txBody>
      </xdr:sp>
      <xdr:cxnSp macro="">
        <xdr:nvCxnSpPr>
          <xdr:cNvPr id="51" name="Conector recto 50">
            <a:extLst>
              <a:ext uri="{FF2B5EF4-FFF2-40B4-BE49-F238E27FC236}">
                <a16:creationId xmlns:a16="http://schemas.microsoft.com/office/drawing/2014/main" xmlns="" id="{EFC271AB-FDDE-47A4-A4AE-2856CF6D58C5}"/>
              </a:ext>
            </a:extLst>
          </xdr:cNvPr>
          <xdr:cNvCxnSpPr/>
        </xdr:nvCxnSpPr>
        <xdr:spPr>
          <a:xfrm>
            <a:off x="6294608" y="3685679"/>
            <a:ext cx="0" cy="342036"/>
          </a:xfrm>
          <a:prstGeom prst="line">
            <a:avLst/>
          </a:prstGeom>
          <a:ln w="28575"/>
        </xdr:spPr>
        <xdr:style>
          <a:lnRef idx="1">
            <a:schemeClr val="accent2"/>
          </a:lnRef>
          <a:fillRef idx="0">
            <a:schemeClr val="accent2"/>
          </a:fillRef>
          <a:effectRef idx="0">
            <a:schemeClr val="accent2"/>
          </a:effectRef>
          <a:fontRef idx="minor">
            <a:schemeClr val="tx1"/>
          </a:fontRef>
        </xdr:style>
      </xdr:cxnSp>
    </xdr:grpSp>
    <xdr:clientData/>
  </xdr:twoCellAnchor>
  <xdr:twoCellAnchor editAs="oneCell">
    <xdr:from>
      <xdr:col>0</xdr:col>
      <xdr:colOff>9525</xdr:colOff>
      <xdr:row>91</xdr:row>
      <xdr:rowOff>114300</xdr:rowOff>
    </xdr:from>
    <xdr:to>
      <xdr:col>9</xdr:col>
      <xdr:colOff>676275</xdr:colOff>
      <xdr:row>115</xdr:row>
      <xdr:rowOff>142300</xdr:rowOff>
    </xdr:to>
    <xdr:pic>
      <xdr:nvPicPr>
        <xdr:cNvPr id="2" name="Imagen 1">
          <a:extLst>
            <a:ext uri="{FF2B5EF4-FFF2-40B4-BE49-F238E27FC236}">
              <a16:creationId xmlns:a16="http://schemas.microsoft.com/office/drawing/2014/main" xmlns="" id="{667F1FC0-CD2E-4904-B88F-B19E52B4FFD2}"/>
            </a:ext>
          </a:extLst>
        </xdr:cNvPr>
        <xdr:cNvPicPr>
          <a:picLocks noChangeAspect="1"/>
        </xdr:cNvPicPr>
      </xdr:nvPicPr>
      <xdr:blipFill>
        <a:blip xmlns:r="http://schemas.openxmlformats.org/officeDocument/2006/relationships" r:embed="rId19"/>
        <a:stretch>
          <a:fillRect/>
        </a:stretch>
      </xdr:blipFill>
      <xdr:spPr>
        <a:xfrm>
          <a:off x="9525" y="18059400"/>
          <a:ext cx="7524750" cy="4600000"/>
        </a:xfrm>
        <a:prstGeom prst="rect">
          <a:avLst/>
        </a:prstGeom>
      </xdr:spPr>
    </xdr:pic>
    <xdr:clientData/>
  </xdr:twoCellAnchor>
  <xdr:twoCellAnchor editAs="oneCell">
    <xdr:from>
      <xdr:col>0</xdr:col>
      <xdr:colOff>28574</xdr:colOff>
      <xdr:row>115</xdr:row>
      <xdr:rowOff>123825</xdr:rowOff>
    </xdr:from>
    <xdr:to>
      <xdr:col>9</xdr:col>
      <xdr:colOff>666750</xdr:colOff>
      <xdr:row>122</xdr:row>
      <xdr:rowOff>190292</xdr:rowOff>
    </xdr:to>
    <xdr:pic>
      <xdr:nvPicPr>
        <xdr:cNvPr id="3" name="Imagen 2">
          <a:extLst>
            <a:ext uri="{FF2B5EF4-FFF2-40B4-BE49-F238E27FC236}">
              <a16:creationId xmlns:a16="http://schemas.microsoft.com/office/drawing/2014/main" xmlns="" id="{C7FAE31C-FBC2-4838-B669-0B7D466B31F8}"/>
            </a:ext>
          </a:extLst>
        </xdr:cNvPr>
        <xdr:cNvPicPr>
          <a:picLocks noChangeAspect="1"/>
        </xdr:cNvPicPr>
      </xdr:nvPicPr>
      <xdr:blipFill rotWithShape="1">
        <a:blip xmlns:r="http://schemas.openxmlformats.org/officeDocument/2006/relationships" r:embed="rId20"/>
        <a:srcRect t="16002"/>
        <a:stretch/>
      </xdr:blipFill>
      <xdr:spPr>
        <a:xfrm>
          <a:off x="28574" y="22640925"/>
          <a:ext cx="7496176" cy="1399967"/>
        </a:xfrm>
        <a:prstGeom prst="rect">
          <a:avLst/>
        </a:prstGeom>
      </xdr:spPr>
    </xdr:pic>
    <xdr:clientData/>
  </xdr:twoCellAnchor>
  <xdr:twoCellAnchor editAs="oneCell">
    <xdr:from>
      <xdr:col>0</xdr:col>
      <xdr:colOff>95249</xdr:colOff>
      <xdr:row>123</xdr:row>
      <xdr:rowOff>76200</xdr:rowOff>
    </xdr:from>
    <xdr:to>
      <xdr:col>9</xdr:col>
      <xdr:colOff>466724</xdr:colOff>
      <xdr:row>142</xdr:row>
      <xdr:rowOff>123367</xdr:rowOff>
    </xdr:to>
    <xdr:pic>
      <xdr:nvPicPr>
        <xdr:cNvPr id="4" name="Imagen 3">
          <a:extLst>
            <a:ext uri="{FF2B5EF4-FFF2-40B4-BE49-F238E27FC236}">
              <a16:creationId xmlns:a16="http://schemas.microsoft.com/office/drawing/2014/main" xmlns="" id="{84CAFFB2-77F4-4511-994E-6F39DDB43795}"/>
            </a:ext>
          </a:extLst>
        </xdr:cNvPr>
        <xdr:cNvPicPr>
          <a:picLocks noChangeAspect="1"/>
        </xdr:cNvPicPr>
      </xdr:nvPicPr>
      <xdr:blipFill>
        <a:blip xmlns:r="http://schemas.openxmlformats.org/officeDocument/2006/relationships" r:embed="rId21"/>
        <a:stretch>
          <a:fillRect/>
        </a:stretch>
      </xdr:blipFill>
      <xdr:spPr>
        <a:xfrm>
          <a:off x="95249" y="20231100"/>
          <a:ext cx="7229475" cy="3666667"/>
        </a:xfrm>
        <a:prstGeom prst="rect">
          <a:avLst/>
        </a:prstGeom>
      </xdr:spPr>
    </xdr:pic>
    <xdr:clientData/>
  </xdr:twoCellAnchor>
  <xdr:twoCellAnchor editAs="oneCell">
    <xdr:from>
      <xdr:col>0</xdr:col>
      <xdr:colOff>142875</xdr:colOff>
      <xdr:row>115</xdr:row>
      <xdr:rowOff>28575</xdr:rowOff>
    </xdr:from>
    <xdr:to>
      <xdr:col>1</xdr:col>
      <xdr:colOff>266589</xdr:colOff>
      <xdr:row>118</xdr:row>
      <xdr:rowOff>66599</xdr:rowOff>
    </xdr:to>
    <xdr:pic>
      <xdr:nvPicPr>
        <xdr:cNvPr id="10" name="Imagen 9">
          <a:extLst>
            <a:ext uri="{FF2B5EF4-FFF2-40B4-BE49-F238E27FC236}">
              <a16:creationId xmlns:a16="http://schemas.microsoft.com/office/drawing/2014/main" xmlns="" id="{6EA57A96-8C58-4F08-9FC8-F3A0554C5ED4}"/>
            </a:ext>
          </a:extLst>
        </xdr:cNvPr>
        <xdr:cNvPicPr>
          <a:picLocks noChangeAspect="1"/>
        </xdr:cNvPicPr>
      </xdr:nvPicPr>
      <xdr:blipFill>
        <a:blip xmlns:r="http://schemas.openxmlformats.org/officeDocument/2006/relationships" r:embed="rId22"/>
        <a:stretch>
          <a:fillRect/>
        </a:stretch>
      </xdr:blipFill>
      <xdr:spPr>
        <a:xfrm>
          <a:off x="142875" y="18659475"/>
          <a:ext cx="885714" cy="609524"/>
        </a:xfrm>
        <a:prstGeom prst="rect">
          <a:avLst/>
        </a:prstGeom>
      </xdr:spPr>
    </xdr:pic>
    <xdr:clientData/>
  </xdr:twoCellAnchor>
  <xdr:twoCellAnchor editAs="oneCell">
    <xdr:from>
      <xdr:col>2</xdr:col>
      <xdr:colOff>361950</xdr:colOff>
      <xdr:row>8</xdr:row>
      <xdr:rowOff>171448</xdr:rowOff>
    </xdr:from>
    <xdr:to>
      <xdr:col>11</xdr:col>
      <xdr:colOff>609600</xdr:colOff>
      <xdr:row>26</xdr:row>
      <xdr:rowOff>133349</xdr:rowOff>
    </xdr:to>
    <xdr:pic>
      <xdr:nvPicPr>
        <xdr:cNvPr id="52" name="Imagen 51">
          <a:extLst>
            <a:ext uri="{FF2B5EF4-FFF2-40B4-BE49-F238E27FC236}">
              <a16:creationId xmlns:a16="http://schemas.microsoft.com/office/drawing/2014/main" xmlns="" id="{4941B5B5-4C93-468D-B019-5380F5B15745}"/>
            </a:ext>
          </a:extLst>
        </xdr:cNvPr>
        <xdr:cNvPicPr/>
      </xdr:nvPicPr>
      <xdr:blipFill>
        <a:blip xmlns:r="http://schemas.openxmlformats.org/officeDocument/2006/relationships" r:embed="rId23">
          <a:extLst>
            <a:ext uri="{28A0092B-C50C-407E-A947-70E740481C1C}">
              <a14:useLocalDpi xmlns:a14="http://schemas.microsoft.com/office/drawing/2010/main" val="0"/>
            </a:ext>
          </a:extLst>
        </a:blip>
        <a:srcRect l="29015" t="18890" r="1740" b="21159"/>
        <a:stretch>
          <a:fillRect/>
        </a:stretch>
      </xdr:blipFill>
      <xdr:spPr bwMode="auto">
        <a:xfrm>
          <a:off x="1885950" y="1695448"/>
          <a:ext cx="7105650" cy="3390901"/>
        </a:xfrm>
        <a:prstGeom prst="rect">
          <a:avLst/>
        </a:prstGeom>
        <a:noFill/>
        <a:ln w="6350" cmpd="sng">
          <a:solidFill>
            <a:srgbClr val="000000"/>
          </a:solidFill>
          <a:miter lim="800000"/>
          <a:headEnd/>
          <a:tailEnd/>
        </a:ln>
        <a:effec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contrabog/Desktop/2022/GAT_RECARGADO/PVCGF%2004-05%20PROCESOS%20PRESUPUESTO%20DE%20INGRESOS,%20DE%20GASTOS%20O%20COSTOS%20Y%20GASTOS_11012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J:\AUDITORIA%20REGULAR%20EEB%202015\ETAPA%20INFORME\MATRIZ%20DE%20CALIFICACION%20EEB%202016%20ORLANDO.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contrabog/AppData/Roaming/Microsoft/Excel/PVCGF%2004%20-%20XX%20MATERIALIDAD%20Y%20CALIFICACION%20DEL%20GASTO%20PUBLICO%20(version%201).xlsb"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Administrador/Downloads/FENECIMIENTO_ADAPTACION.xlsb"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E:\PC%20OFICINA\2017\AUDITORIA\AUDITORIA%20FINANCIERA\Formatos\12.%20Formato%20No.12%20Evaluaci&#243;n%20del%20Control%20Interno%20Financier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ALITICA PRESUPUESTO"/>
      <sheetName val="MATERIALIDAD PRESUPUESTO"/>
      <sheetName val="INDICADORES Y HALLAZGOS "/>
      <sheetName val="LISTAS"/>
      <sheetName val="Hoja1"/>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INCIPIOS"/>
      <sheetName val="CONSOLIDADO GENERAL"/>
      <sheetName val="CONTROL FISCAL INTERNO"/>
      <sheetName val="PLAN MJTO"/>
      <sheetName val="CONTRATACION"/>
      <sheetName val="PQRS"/>
      <sheetName val="2.2. PLANES, PROGRAMAS, PROY-CB"/>
      <sheetName val="METAS AMBIENTALES"/>
      <sheetName val="ESTADOS CONTABLES"/>
      <sheetName val="GESTION FINANCIERA"/>
      <sheetName val="conexion"/>
      <sheetName val="tabla "/>
      <sheetName val="segplan"/>
      <sheetName val="tabla local"/>
      <sheetName val="segplan local"/>
      <sheetName val="C INTERNO CONTABLE"/>
      <sheetName val="CONTROL"/>
      <sheetName val="GESTIÓN CONTRACTUAL_PUBLICAS"/>
      <sheetName val="RIESGOS"/>
      <sheetName val="LISTA"/>
      <sheetName val="GESTIÓN CONTRACTUAL"/>
    </sheetNames>
    <sheetDataSet>
      <sheetData sheetId="0"/>
      <sheetData sheetId="1"/>
      <sheetData sheetId="2"/>
      <sheetData sheetId="3"/>
      <sheetData sheetId="4">
        <row r="65336">
          <cell r="A65336" t="str">
            <v>SECRETARIA DE EDUCACION</v>
          </cell>
        </row>
        <row r="65337">
          <cell r="A65337" t="str">
            <v>SECRETARIA DISTRITAL DE CULTURA, RECREACION Y DEPORTE</v>
          </cell>
        </row>
        <row r="65338">
          <cell r="A65338" t="str">
            <v>SECRETARIA DISTRITAL DE AMBIENTE</v>
          </cell>
        </row>
        <row r="65339">
          <cell r="A65339" t="str">
            <v>DEPARTAMENTO ADMINISTRATIVO DE LA DEFENSORIA DEL ESPACIO PUBLICO-DADEP.</v>
          </cell>
        </row>
        <row r="65340">
          <cell r="A65340" t="str">
            <v>FONDO PARA LA PREVENCION Y ATENCION DE EMERGENCIAS - FOPAE-DPAE.</v>
          </cell>
        </row>
        <row r="65341">
          <cell r="A65341" t="str">
            <v>CURADURIA NO. 1 DE BOGOTA</v>
          </cell>
        </row>
        <row r="65342">
          <cell r="A65342" t="str">
            <v>CURADURIA NO. 3 DE BOGOTA</v>
          </cell>
        </row>
        <row r="65343">
          <cell r="A65343" t="str">
            <v>CURADURIA NO. 2 DE BOGOTA</v>
          </cell>
        </row>
        <row r="65344">
          <cell r="A65344" t="str">
            <v>FONDO DE PRESTACIONES ECONOMICAS, CESANTIAS Y PENSIONES-FONCEP</v>
          </cell>
        </row>
        <row r="65345">
          <cell r="A65345" t="str">
            <v>CURADURIA NO. 4 DE BOGOTA</v>
          </cell>
        </row>
        <row r="65346">
          <cell r="A65346" t="str">
            <v>CAJA DE LA VIVIENDA POPULAR DE BOGOTA D.C. - CVP.</v>
          </cell>
        </row>
        <row r="65347">
          <cell r="A65347" t="str">
            <v>CURADURIA NO. 5 DE BOGOTA.</v>
          </cell>
        </row>
        <row r="65348">
          <cell r="A65348" t="str">
            <v>INSTITUTO DISTRITAL PARA LA RECREACION Y EL DEPORTE - IDRD</v>
          </cell>
        </row>
        <row r="65349">
          <cell r="A65349" t="str">
            <v>INSTITUTO DISTRITAL DEL PATRIMONIO CULTURAL -IDPC</v>
          </cell>
        </row>
        <row r="65350">
          <cell r="A65350" t="str">
            <v>FUNDACION GILBERTO ALZATE AVENDAÑO.</v>
          </cell>
        </row>
        <row r="65351">
          <cell r="A65351" t="str">
            <v>ORQUESTA FILARMONICA DE BOGOTA, D.C.</v>
          </cell>
        </row>
        <row r="65352">
          <cell r="A65352" t="str">
            <v>JARDIN BOTANICO DE BOGOTA JOSE CELESTINO MUTIS.</v>
          </cell>
        </row>
        <row r="65353">
          <cell r="A65353" t="str">
            <v>INSTITUTO PARA LA INVESTIGACION EDUCATIVA Y EL DESARROLLO PEDAGOGICO- IDEP.</v>
          </cell>
        </row>
        <row r="65354">
          <cell r="A65354" t="str">
            <v>INSTITUTO DISTRITAL DE LAS ARTES - IDARTES</v>
          </cell>
        </row>
        <row r="65355">
          <cell r="A65355" t="str">
            <v>UNIVERSIDAD DISTRITAL FRANCISCO JOSE DE CALDAS.</v>
          </cell>
        </row>
        <row r="65356">
          <cell r="A65356" t="str">
            <v>EMPRESA DE TRANSPORTE DEL TERCER MILENIO -TRANSMILENIO S.A.</v>
          </cell>
        </row>
        <row r="65357">
          <cell r="A65357" t="str">
            <v>EMPRESA DE RENOVACION URBANA - ERU.</v>
          </cell>
        </row>
        <row r="65358">
          <cell r="A65358" t="str">
            <v>FONDO DE EDUCACIÓN Y SEGURIDAD VIAL - FONDATT.  “EN LIQUIDACIÓN”</v>
          </cell>
        </row>
        <row r="65359">
          <cell r="A65359" t="str">
            <v>INSTITUTO DE DESARROLLO URBANO - IDU.</v>
          </cell>
        </row>
        <row r="65360">
          <cell r="A65360" t="str">
            <v>METROVIVIENDA.</v>
          </cell>
        </row>
        <row r="65361">
          <cell r="A65361" t="str">
            <v>UNIDAD ADMINISTRATIVA ESPECIAL DE REHABILITACION Y MANTENIMIENTO VIAL</v>
          </cell>
        </row>
        <row r="65362">
          <cell r="A65362" t="str">
            <v>SECRETARIA DE TRANSITO Y TRANSPORTE -STT.</v>
          </cell>
        </row>
        <row r="65363">
          <cell r="A65363" t="str">
            <v>TERMINAL DE TRANSPORTE S.A.</v>
          </cell>
        </row>
        <row r="65364">
          <cell r="A65364" t="str">
            <v>SECRETARIA DISTRITAL DE MOVILIDAD</v>
          </cell>
        </row>
        <row r="65365">
          <cell r="A65365" t="str">
            <v>FIDUCIARIA BANCOLOMBIA S.A. - FIDEICOMISO P.A. CIUDADELA METROVIVIENDA - USME</v>
          </cell>
        </row>
        <row r="65366">
          <cell r="A65366" t="str">
            <v>CONSORCIO FBP 2005</v>
          </cell>
        </row>
        <row r="65367">
          <cell r="A65367" t="str">
            <v>SECRETARIA DISTRITAL DE DESARROLLO ECONOMICO</v>
          </cell>
        </row>
        <row r="65368">
          <cell r="A65368" t="str">
            <v>INSTITUTO DISTRITAL DE TURISMO</v>
          </cell>
        </row>
        <row r="65369">
          <cell r="A65369" t="str">
            <v>CORPORACION PARA EL DESARROLLO Y LA PRODUCTIVIDAD BOGOTA REGION - INVEST IN BOGOTA</v>
          </cell>
        </row>
        <row r="65370">
          <cell r="A65370" t="str">
            <v>SECRETARIA DISTRITAL DE INTEGRACION SOCIAL</v>
          </cell>
        </row>
        <row r="65371">
          <cell r="A65371" t="str">
            <v>HOSPITAL EL TUNAL, III NIVEL</v>
          </cell>
        </row>
        <row r="65372">
          <cell r="A65372" t="str">
            <v>HOSPITAL LA VICTORIA, III NIVEL</v>
          </cell>
        </row>
        <row r="65373">
          <cell r="A65373" t="str">
            <v>HOSPITAL OCCIDENTE DE KENNEDY, III NIVEL</v>
          </cell>
        </row>
        <row r="65374">
          <cell r="A65374" t="str">
            <v>HOSPITAL SANTA CLARA, III NIVEL</v>
          </cell>
        </row>
        <row r="65375">
          <cell r="A65375" t="str">
            <v>HOSPITAL SIMON BOLIVAR, III NIVEL</v>
          </cell>
        </row>
        <row r="65376">
          <cell r="A65376" t="str">
            <v>HOSPITAL CENTRO ORIENTE, II NIVEL</v>
          </cell>
        </row>
        <row r="65377">
          <cell r="A65377" t="str">
            <v>HOSPITAL BOSA, II NIVEL</v>
          </cell>
        </row>
        <row r="65378">
          <cell r="A65378" t="str">
            <v>HOSPITAL ENGATIVA, II NIVEL</v>
          </cell>
        </row>
        <row r="65379">
          <cell r="A65379" t="str">
            <v>HOSPITAL FONTIBON, II NIVEL</v>
          </cell>
        </row>
        <row r="65380">
          <cell r="A65380" t="str">
            <v>HOSPITAL MEISSEN, II NIVEL</v>
          </cell>
        </row>
        <row r="65381">
          <cell r="A65381" t="str">
            <v>HOSPITAL SAN BLAS, II NIVEL</v>
          </cell>
        </row>
        <row r="65382">
          <cell r="A65382" t="str">
            <v>HOSPITAL TUNJUELITO, II NIVEL</v>
          </cell>
        </row>
        <row r="65383">
          <cell r="A65383" t="str">
            <v>HOSPITAL CHAPINERO, I NIVEL</v>
          </cell>
        </row>
        <row r="65384">
          <cell r="A65384" t="str">
            <v>HOSPITAL NAZARETH, I NIVEL</v>
          </cell>
        </row>
        <row r="65385">
          <cell r="A65385" t="str">
            <v>HOSPITAL SUBA, I NIVEL</v>
          </cell>
        </row>
        <row r="65386">
          <cell r="A65386" t="str">
            <v>HOSPITAL USAQUEN, I NIVEL</v>
          </cell>
        </row>
        <row r="65387">
          <cell r="A65387" t="str">
            <v>HOSPITAL USME, I NIVEL</v>
          </cell>
        </row>
        <row r="65388">
          <cell r="A65388" t="str">
            <v>HOSPITAL DEL SUR, I NIVEL</v>
          </cell>
        </row>
        <row r="65389">
          <cell r="A65389" t="str">
            <v>HOSPITAL PABLO VI BOSA, I NIVEL</v>
          </cell>
        </row>
        <row r="65390">
          <cell r="A65390" t="str">
            <v>HOSPITAL RAFAEL URIBE URIBE, I NIVEL</v>
          </cell>
        </row>
        <row r="65391">
          <cell r="A65391" t="str">
            <v>HOSPITAL SAN CRISTOBAL, I NIVEL</v>
          </cell>
        </row>
        <row r="65392">
          <cell r="A65392" t="str">
            <v>HOSPITAL VISTA HERMOSA, I NIVEL</v>
          </cell>
        </row>
        <row r="65393">
          <cell r="A65393" t="str">
            <v>INSTITUTO DISTRITAL PARA LA PROTECCION DE JUVENTUD Y LA NIÑEZ DESAMPARADA-IDIPRON.</v>
          </cell>
        </row>
        <row r="65394">
          <cell r="A65394" t="str">
            <v>LOTERIA DE BOGOTA, D.C.</v>
          </cell>
        </row>
        <row r="65395">
          <cell r="A65395" t="str">
            <v>FONDO FINANCIERO DISTRITAL DE SALUD</v>
          </cell>
        </row>
        <row r="65396">
          <cell r="A65396" t="str">
            <v>SECRETARIA DISTRITAL DE SALUD</v>
          </cell>
        </row>
        <row r="65397">
          <cell r="A65397" t="str">
            <v>CAPITAL SALUD EPS-S S.A.S</v>
          </cell>
        </row>
        <row r="65398">
          <cell r="A65398" t="str">
            <v>CONCEJO DE BOGOTA, D.C.</v>
          </cell>
        </row>
        <row r="65399">
          <cell r="A65399" t="str">
            <v>INSTITUTO DISTRITAL DE LA PARTICIPACION Y ACCION COMUNAL</v>
          </cell>
        </row>
        <row r="65400">
          <cell r="A65400" t="str">
            <v>UNIDAD ADMINISTRATIVA ESPECIAL DE CATASTRO DISTRITAL</v>
          </cell>
        </row>
        <row r="65401">
          <cell r="A65401" t="str">
            <v>SECRETARIA DISTRITAL DE PLANEACION</v>
          </cell>
        </row>
        <row r="65402">
          <cell r="A65402" t="str">
            <v>DEPARTAMENTO ADMINISTRATIVOSERVICIO CIVIL DISTRITAL -DASCD.</v>
          </cell>
        </row>
        <row r="65403">
          <cell r="A65403" t="str">
            <v>FONDO DE VIGILANCIA Y SEGURIDAD DE BOGOTA, D.C.</v>
          </cell>
        </row>
        <row r="65404">
          <cell r="A65404" t="str">
            <v>INSTITUTO PARA LA ECONOMIA SOCIAL-IPES</v>
          </cell>
        </row>
        <row r="65405">
          <cell r="A65405" t="str">
            <v>PERSONERIA DE BOGOTA, D.C.</v>
          </cell>
        </row>
        <row r="65406">
          <cell r="A65406" t="str">
            <v>SECRETARIA DE GOBIERNO</v>
          </cell>
        </row>
        <row r="65407">
          <cell r="A65407" t="str">
            <v>SECRETARIA DISTRITAL DE HACIENDA</v>
          </cell>
        </row>
        <row r="65408">
          <cell r="A65408" t="str">
            <v>SECRETARIA GENERAL DE LA ALCALDIAMAYOR DE BOGOTAD.C.</v>
          </cell>
        </row>
        <row r="65409">
          <cell r="A65409" t="str">
            <v>VEEDURIA DISTRITAL.</v>
          </cell>
        </row>
        <row r="65410">
          <cell r="A65410" t="str">
            <v>UNIDAD ADMINISTRATIVA ESPECIAL CUERPO OFICIAL DE BOMBEROS</v>
          </cell>
        </row>
        <row r="65411">
          <cell r="A65411" t="str">
            <v>CONSORCIO FBP - 2008</v>
          </cell>
        </row>
        <row r="65412">
          <cell r="A65412" t="str">
            <v>CENTRO INTERACTIVO DE CIENCIA Y TECNOLOGIA - MALOKA</v>
          </cell>
        </row>
        <row r="65413">
          <cell r="A65413" t="str">
            <v>SECRETARIA DE LA MUJER</v>
          </cell>
        </row>
        <row r="65414">
          <cell r="A65414" t="str">
            <v>FDL USAQUEN.</v>
          </cell>
        </row>
        <row r="65415">
          <cell r="A65415" t="str">
            <v>FDL CHAPINERO.</v>
          </cell>
        </row>
        <row r="65416">
          <cell r="A65416" t="str">
            <v>FDL SANTAFE.</v>
          </cell>
        </row>
        <row r="65417">
          <cell r="A65417" t="str">
            <v>FDL SAN CRISTOBAL.</v>
          </cell>
        </row>
        <row r="65418">
          <cell r="A65418" t="str">
            <v>FDL USME.</v>
          </cell>
        </row>
        <row r="65419">
          <cell r="A65419" t="str">
            <v>FDL TUNJUELITO.</v>
          </cell>
        </row>
        <row r="65420">
          <cell r="A65420" t="str">
            <v>FDL BOSA.</v>
          </cell>
        </row>
        <row r="65421">
          <cell r="A65421" t="str">
            <v>FDL KENNEDY.</v>
          </cell>
        </row>
        <row r="65422">
          <cell r="A65422" t="str">
            <v>FDL FONTIBON.</v>
          </cell>
        </row>
        <row r="65423">
          <cell r="A65423" t="str">
            <v>FDL ENGATIVA.</v>
          </cell>
        </row>
        <row r="65424">
          <cell r="A65424" t="str">
            <v>FDL SUBA.</v>
          </cell>
        </row>
        <row r="65425">
          <cell r="A65425" t="str">
            <v>FDL BARRIOS UNIDOS.</v>
          </cell>
        </row>
        <row r="65426">
          <cell r="A65426" t="str">
            <v>FDL TEUSAQUILLO.</v>
          </cell>
        </row>
        <row r="65427">
          <cell r="A65427" t="str">
            <v>FDL MARTIRES.</v>
          </cell>
        </row>
        <row r="65428">
          <cell r="A65428" t="str">
            <v>FDL ANTONIO NARIÑO.</v>
          </cell>
        </row>
        <row r="65429">
          <cell r="A65429" t="str">
            <v>FDL PUENTE ARANDA.</v>
          </cell>
        </row>
        <row r="65430">
          <cell r="A65430" t="str">
            <v>FDL LA CANDELARIA.</v>
          </cell>
        </row>
        <row r="65431">
          <cell r="A65431" t="str">
            <v>FDL RAFAEL URIBE URIBE.</v>
          </cell>
        </row>
        <row r="65432">
          <cell r="A65432" t="str">
            <v>FDL CIUDAD BOLIVAR.</v>
          </cell>
        </row>
        <row r="65433">
          <cell r="A65433" t="str">
            <v>FDL SUMAPAZ.</v>
          </cell>
        </row>
        <row r="65434">
          <cell r="A65434" t="str">
            <v>UEL GOBIERNO</v>
          </cell>
        </row>
        <row r="65435">
          <cell r="A65435" t="str">
            <v>UEL IDU</v>
          </cell>
        </row>
        <row r="65436">
          <cell r="A65436" t="str">
            <v>UEL IDCT</v>
          </cell>
        </row>
        <row r="65437">
          <cell r="A65437" t="str">
            <v>UEL SALUD</v>
          </cell>
        </row>
        <row r="65438">
          <cell r="A65438" t="str">
            <v>UEL DAAC</v>
          </cell>
        </row>
        <row r="65439">
          <cell r="A65439" t="str">
            <v>UEL DAMA</v>
          </cell>
        </row>
        <row r="65440">
          <cell r="A65440" t="str">
            <v>UEL EAAB</v>
          </cell>
        </row>
        <row r="65441">
          <cell r="A65441" t="str">
            <v>UEL IDRD</v>
          </cell>
        </row>
        <row r="65442">
          <cell r="A65442" t="str">
            <v>UEL EDUCACION</v>
          </cell>
        </row>
        <row r="65443">
          <cell r="A65443" t="str">
            <v>UEL DABS</v>
          </cell>
        </row>
        <row r="65444">
          <cell r="A65444" t="str">
            <v>CANAL CAPITAL LTDA..</v>
          </cell>
        </row>
        <row r="65445">
          <cell r="A65445" t="str">
            <v>COMPAÑIA DE DISTRIBUCION Y COMERCIALIZACION DE ENERGIA -CODENSA S.A ESP-</v>
          </cell>
        </row>
        <row r="65446">
          <cell r="A65446" t="str">
            <v>COLOMBIA MOVIL S.A. ESP</v>
          </cell>
        </row>
        <row r="65447">
          <cell r="A65447" t="str">
            <v>COMPAÑIA COLOMBIANA DE SERVICIOS DE VALOR AGREGADO Y TELEMATICO S.A. ESP COLVATEL S.A. ESP.</v>
          </cell>
        </row>
        <row r="65448">
          <cell r="A65448" t="str">
            <v>EMGESA S.A. ESP</v>
          </cell>
        </row>
        <row r="65449">
          <cell r="A65449" t="str">
            <v>PATRIMONIO AUTONOMO CONCESION ASEO D.C. - FIDUCOLOMBIA S.A.</v>
          </cell>
        </row>
        <row r="65450">
          <cell r="A65450" t="str">
            <v>EMPRESA DE ACUEDUCTO Y ALCANTARILLADO DE BOGOTA -EAAB ESP-</v>
          </cell>
        </row>
        <row r="65451">
          <cell r="A65451" t="str">
            <v>EMPRESA DE TELECOMUNICACIONES DE BOGOTA -ETB S.A. ESP-</v>
          </cell>
        </row>
        <row r="65452">
          <cell r="A65452" t="str">
            <v>AGUAS DE BOGOTA S.A. E.S.P.</v>
          </cell>
        </row>
        <row r="65453">
          <cell r="A65453" t="str">
            <v>EMPRESA DE ENERGIA DE BOGOTA -EEB S.A. ESP-</v>
          </cell>
        </row>
        <row r="65454">
          <cell r="A65454" t="str">
            <v>UNIDAD ADMINISTRATIVA ESPECIAL DE SERVICIOS PUBLICOS</v>
          </cell>
        </row>
        <row r="65455">
          <cell r="A65455" t="str">
            <v>GAS NATURAL S.A. ESP</v>
          </cell>
        </row>
        <row r="65456">
          <cell r="A65456" t="str">
            <v>EMPRESA COMERCIAL DEL SERVICIO DE ASEO S.A. E.S.P. ECSA E.S.P.</v>
          </cell>
        </row>
        <row r="65457">
          <cell r="A65457" t="str">
            <v>SECRETARIA DISTRITAL DEL HABITAT</v>
          </cell>
        </row>
        <row r="65458">
          <cell r="A65458" t="str">
            <v>FIDUCIARIA BANCOLOMBIA PATRIMONIO AUTONOMO EEB S.A. ESP</v>
          </cell>
        </row>
        <row r="65459">
          <cell r="A65459" t="str">
            <v>TRANSPORTADORA COLOMBIANA DE GAS S.A. EMPRESA DE SERVICIOS PUBLICOS - TRANSCOGAS S.A. E.S.P.</v>
          </cell>
        </row>
        <row r="65460">
          <cell r="A65460" t="str">
            <v>P.A. EMPRESA DE TELEFONOS DE BOGOTA E.S.P</v>
          </cell>
        </row>
        <row r="65461">
          <cell r="A65461" t="str">
            <v>TRANSPORTADORA DE GAS INTERNACIONAL S.A. E.S.P. - TGI S.A E.S.P</v>
          </cell>
        </row>
        <row r="65462">
          <cell r="A65462" t="str">
            <v>FIDUCIARIA BANCOLOMBIA S.A., CONSORCIO ACUEDUCTO 2008</v>
          </cell>
        </row>
        <row r="65463">
          <cell r="A65463" t="str">
            <v>EMPRESA DE ENERGIA DE CUNDINAMARCA S.A. ESP</v>
          </cell>
        </row>
        <row r="65464">
          <cell r="A65464" t="str">
            <v>EMPRESA PRESTADORA DE SERVICIOS PUBLICOS MIXTA GESTAGUAS S.A. E.S.P.</v>
          </cell>
        </row>
        <row r="65465">
          <cell r="A65465" t="str">
            <v>CONTRALORIA DE BOGOTA</v>
          </cell>
        </row>
        <row r="65466">
          <cell r="A65466" t="str">
            <v>RED PERU - TRANSMISION DE ELECTRICIDAD RED DE ENERGIA DEL PERU S.A.</v>
          </cell>
        </row>
        <row r="65467">
          <cell r="A65467" t="str">
            <v>CTM PERU - TRANSMISION DE ELECTRICIDAD CONSORCIO TRNSMANTARO S.A</v>
          </cell>
        </row>
        <row r="65468">
          <cell r="A65468" t="str">
            <v>CONTUGAS - PERU DISTIBUIDORA DE GAS S.A.C</v>
          </cell>
        </row>
        <row r="65469">
          <cell r="A65469" t="str">
            <v>CALIDDA - DISTRIBUIDORA DE GAS PERU BAJA GAS NATURAL DE LIMA Y CALLAO S.A.</v>
          </cell>
        </row>
        <row r="65470">
          <cell r="A65470" t="str">
            <v>PROMIGAS S.A. E.S.P</v>
          </cell>
        </row>
        <row r="65476">
          <cell r="A65476" t="str">
            <v>ETAPA 1</v>
          </cell>
        </row>
        <row r="65477">
          <cell r="A65477" t="str">
            <v>ETAPA 2</v>
          </cell>
        </row>
        <row r="65478">
          <cell r="A65478" t="str">
            <v>ETAPA 3</v>
          </cell>
        </row>
        <row r="65479">
          <cell r="A65479" t="str">
            <v>ETAPA 1 Y 2</v>
          </cell>
        </row>
        <row r="65480">
          <cell r="A65480" t="str">
            <v>ETAPAS 2 Y 3</v>
          </cell>
        </row>
        <row r="65481">
          <cell r="A65481" t="str">
            <v>TODAS LAS ETAPAS</v>
          </cell>
        </row>
      </sheetData>
      <sheetData sheetId="5"/>
      <sheetData sheetId="6"/>
      <sheetData sheetId="7"/>
      <sheetData sheetId="8"/>
      <sheetData sheetId="9"/>
      <sheetData sheetId="10">
        <row r="3">
          <cell r="A3">
            <v>201</v>
          </cell>
        </row>
      </sheetData>
      <sheetData sheetId="11"/>
      <sheetData sheetId="12"/>
      <sheetData sheetId="13"/>
      <sheetData sheetId="14"/>
      <sheetData sheetId="15"/>
      <sheetData sheetId="16" refreshError="1"/>
      <sheetData sheetId="17" refreshError="1"/>
      <sheetData sheetId="18" refreshError="1"/>
      <sheetData sheetId="19" refreshError="1"/>
      <sheetData sheetId="2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MATERIALIDAD GASTO PÚBLICO"/>
      <sheetName val="CALIFICACION GASTO PUBLICO"/>
    </sheetNames>
    <sheetDataSet>
      <sheetData sheetId="0"/>
      <sheetData sheetId="1">
        <row r="40">
          <cell r="O40">
            <v>0.7</v>
          </cell>
        </row>
        <row r="41">
          <cell r="O41">
            <v>0.75</v>
          </cell>
        </row>
        <row r="42">
          <cell r="O42">
            <v>0.8</v>
          </cell>
        </row>
      </sheetData>
      <sheetData sheetId="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ENTACION"/>
      <sheetName val=" ENFOQUE"/>
      <sheetName val="MENU"/>
      <sheetName val="FENECIMIENTO_CONSOLIDADO "/>
      <sheetName val="ENTIDADES"/>
      <sheetName val="FENECIMIENTO"/>
      <sheetName val="ESTADOS FINANCIEROS"/>
      <sheetName val="DESEMPEÑO"/>
      <sheetName val="PRESUPUESTO"/>
      <sheetName val="GASTO PÚBLICO"/>
      <sheetName val="CALIFICACION GASTO PUBLICO"/>
      <sheetName val="MATERIALIDAD PPP  "/>
      <sheetName val="PLANES, PROGRAMAS, PROY-CB"/>
      <sheetName val="PLAN ESTRATÉGICO"/>
      <sheetName val="ANALISIS DE HALLAZGO PPP "/>
      <sheetName val="METAS AMBIENTALES"/>
      <sheetName val="muestra_inversión"/>
      <sheetName val="conexión"/>
      <sheetName val="tabla_entidades "/>
      <sheetName val="segplan_entidades"/>
      <sheetName val="tabla_local"/>
      <sheetName val="segplan_local"/>
      <sheetName val="segplan_población"/>
      <sheetName val="base_gasto_inversión"/>
      <sheetName val="tabla_gasto_inversión"/>
      <sheetName val="PACA"/>
      <sheetName val="SIAC"/>
    </sheetNames>
    <sheetDataSet>
      <sheetData sheetId="0" refreshError="1"/>
      <sheetData sheetId="1" refreshError="1"/>
      <sheetData sheetId="2" refreshError="1"/>
      <sheetData sheetId="3" refreshError="1"/>
      <sheetData sheetId="4" refreshError="1"/>
      <sheetData sheetId="5" refreshError="1"/>
      <sheetData sheetId="6"/>
      <sheetData sheetId="7">
        <row r="18">
          <cell r="E18" t="str">
            <v>INEFECTIVO</v>
          </cell>
        </row>
      </sheetData>
      <sheetData sheetId="8">
        <row r="132">
          <cell r="F132" t="str">
            <v>CON SALVEDADES</v>
          </cell>
        </row>
      </sheetData>
      <sheetData sheetId="9"/>
      <sheetData sheetId="10">
        <row r="14">
          <cell r="C14">
            <v>0.77072666666666667</v>
          </cell>
        </row>
      </sheetData>
      <sheetData sheetId="11" refreshError="1"/>
      <sheetData sheetId="12">
        <row r="7">
          <cell r="AQ7" t="str">
            <v/>
          </cell>
        </row>
      </sheetData>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valuación CI Financiero"/>
      <sheetName val="LISTA"/>
      <sheetName val="CONTROL"/>
    </sheetNames>
    <sheetDataSet>
      <sheetData sheetId="0"/>
      <sheetData sheetId="1">
        <row r="2">
          <cell r="E2" t="str">
            <v>Si</v>
          </cell>
        </row>
        <row r="3">
          <cell r="E3" t="str">
            <v>Parcial</v>
          </cell>
        </row>
        <row r="4">
          <cell r="E4" t="str">
            <v>No</v>
          </cell>
        </row>
      </sheetData>
      <sheetData sheetId="2" refreshError="1"/>
    </sheetDataSet>
  </externalBook>
</externalLink>
</file>

<file path=xl/tables/table1.xml><?xml version="1.0" encoding="utf-8"?>
<table xmlns="http://schemas.openxmlformats.org/spreadsheetml/2006/main" id="2" name="TablaSujetos" displayName="TablaSujetos" ref="R61:T143" totalsRowShown="0" headerRowDxfId="44" dataDxfId="43">
  <autoFilter ref="R61:T143"/>
  <tableColumns count="3">
    <tableColumn id="1" name="Sujeto de Control" dataDxfId="42"/>
    <tableColumn id="2" name="TIPO DE MATRIZ_x000a_(Identificación de la matriz a aplicar)" dataDxfId="41"/>
    <tableColumn id="3" name="TIPO_ENTIDAD" dataDxfId="40"/>
  </tableColumns>
  <tableStyleInfo name="TableStyleMedium2" showFirstColumn="0" showLastColumn="0" showRowStripes="1" showColumnStripes="0"/>
</table>
</file>

<file path=xl/tables/table2.xml><?xml version="1.0" encoding="utf-8"?>
<table xmlns="http://schemas.openxmlformats.org/spreadsheetml/2006/main" id="14" name="TablaMacroprocesos" displayName="TablaMacroprocesos" ref="V61:Z64" totalsRowShown="0" tableBorderDxfId="39">
  <autoFilter ref="V61:Z64"/>
  <tableColumns count="5">
    <tableColumn id="1" name="MACROPROCESO" dataDxfId="38"/>
    <tableColumn id="2" name="PUBLICA" dataDxfId="37" dataCellStyle="Porcentaje"/>
    <tableColumn id="3" name="ABREVIADA" dataDxfId="36" dataCellStyle="Porcentaje"/>
    <tableColumn id="4" name="MIXTA&gt;50" dataDxfId="35" dataCellStyle="Porcentaje"/>
    <tableColumn id="5" name="MIXTA&lt;50" dataDxfId="34"/>
  </tableColumns>
  <tableStyleInfo name="TableStyleMedium2" showFirstColumn="0" showLastColumn="0" showRowStripes="1" showColumnStripes="0"/>
</table>
</file>

<file path=xl/tables/table3.xml><?xml version="1.0" encoding="utf-8"?>
<table xmlns="http://schemas.openxmlformats.org/spreadsheetml/2006/main" id="18" name="TablaProcesos" displayName="TablaProcesos" ref="V66:Z72" totalsRowShown="0">
  <autoFilter ref="V66:Z72"/>
  <tableColumns count="5">
    <tableColumn id="1" name="PROCESO" dataDxfId="33"/>
    <tableColumn id="2" name="PUBLICA" dataDxfId="32" dataCellStyle="Porcentaje"/>
    <tableColumn id="3" name="ABREVIADA" dataDxfId="31" dataCellStyle="Porcentaje"/>
    <tableColumn id="4" name="MIXTA&gt;50" dataDxfId="30" dataCellStyle="Porcentaje"/>
    <tableColumn id="5" name="MIXTA&lt;50" dataDxfId="29"/>
  </tableColumns>
  <tableStyleInfo name="TableStyleMedium2" showFirstColumn="0" showLastColumn="0" showRowStripes="1" showColumnStripes="0"/>
</table>
</file>

<file path=xl/tables/table4.xml><?xml version="1.0" encoding="utf-8"?>
<table xmlns="http://schemas.openxmlformats.org/spreadsheetml/2006/main" id="19" name="TablaFenecimiento" displayName="TablaFenecimiento" ref="W76:Z78" totalsRowShown="0" headerRowDxfId="28" dataDxfId="27">
  <autoFilter ref="W76:Z78"/>
  <tableColumns count="4">
    <tableColumn id="1" name="MIN" dataDxfId="26"/>
    <tableColumn id="2" name="MAX" dataDxfId="25"/>
    <tableColumn id="3" name="CONCEPTO" dataDxfId="24"/>
    <tableColumn id="4" name="FENECIMIENTO" dataDxfId="23"/>
  </tableColumns>
  <tableStyleInfo name="TableStyleMedium2" showFirstColumn="0" showLastColumn="0" showRowStripes="1" showColumnStripes="0"/>
</table>
</file>

<file path=xl/tables/table5.xml><?xml version="1.0" encoding="utf-8"?>
<table xmlns="http://schemas.openxmlformats.org/spreadsheetml/2006/main" id="1" name="TablaSujetos2" displayName="TablaSujetos2" ref="R2:U95" totalsRowShown="0" headerRowDxfId="22" dataDxfId="21">
  <autoFilter ref="R2:U95"/>
  <sortState ref="R3:T95">
    <sortCondition ref="R3:R95"/>
  </sortState>
  <tableColumns count="4">
    <tableColumn id="1" name="Sujeto de Control" dataDxfId="20"/>
    <tableColumn id="2" name="TIPO DE MATRIZ_x000a_(Identificación de la matriz a aplicar)" dataDxfId="19"/>
    <tableColumn id="3" name="TIPO_ENTIDAD" dataDxfId="18"/>
    <tableColumn id="4" name="Columna1" dataDxfId="17"/>
  </tableColumns>
  <tableStyleInfo name="TableStyleMedium2" showFirstColumn="0" showLastColumn="0" showRowStripes="1" showColumnStripes="0"/>
</table>
</file>

<file path=xl/tables/table6.xml><?xml version="1.0" encoding="utf-8"?>
<table xmlns="http://schemas.openxmlformats.org/spreadsheetml/2006/main" id="3" name="TablaMacroprocesos4" displayName="TablaMacroprocesos4" ref="V2:Z5" totalsRowShown="0" tableBorderDxfId="16">
  <tableColumns count="5">
    <tableColumn id="1" name="MACROPROCESO" dataDxfId="15"/>
    <tableColumn id="2" name="PUBLICA" dataDxfId="14" dataCellStyle="Porcentaje"/>
    <tableColumn id="3" name="MIXTA&gt;50" dataDxfId="13" dataCellStyle="Porcentaje"/>
    <tableColumn id="4" name="MIXTA&lt;50" dataDxfId="12" dataCellStyle="Porcentaje"/>
    <tableColumn id="5" name="CORPORACION" dataDxfId="11"/>
  </tableColumns>
  <tableStyleInfo name="TableStyleMedium2" showFirstColumn="0" showLastColumn="0" showRowStripes="1" showColumnStripes="0"/>
</table>
</file>

<file path=xl/tables/table7.xml><?xml version="1.0" encoding="utf-8"?>
<table xmlns="http://schemas.openxmlformats.org/spreadsheetml/2006/main" id="4" name="TablaProcesos5" displayName="TablaProcesos5" ref="V7:Z14" totalsRowShown="0">
  <tableColumns count="5">
    <tableColumn id="1" name="PROCESO" dataDxfId="10"/>
    <tableColumn id="2" name="PUBLICA" dataDxfId="9" dataCellStyle="Porcentaje"/>
    <tableColumn id="3" name="MIXTA&gt;50" dataDxfId="8" dataCellStyle="Porcentaje"/>
    <tableColumn id="4" name="MIXTA&lt;50" dataDxfId="7" dataCellStyle="Porcentaje"/>
    <tableColumn id="5" name="CORPORACION" dataDxfId="6"/>
  </tableColumns>
  <tableStyleInfo name="TableStyleMedium2" showFirstColumn="0" showLastColumn="0" showRowStripes="1" showColumnStripes="0"/>
</table>
</file>

<file path=xl/tables/table8.xml><?xml version="1.0" encoding="utf-8"?>
<table xmlns="http://schemas.openxmlformats.org/spreadsheetml/2006/main" id="5" name="TablaFenecimiento6" displayName="TablaFenecimiento6" ref="W17:Z19" totalsRowShown="0" headerRowDxfId="5" dataDxfId="4">
  <autoFilter ref="W17:Z19"/>
  <tableColumns count="4">
    <tableColumn id="1" name="MIN" dataDxfId="3"/>
    <tableColumn id="2" name="MAX" dataDxfId="2"/>
    <tableColumn id="3" name="CONCEPTO" dataDxfId="1"/>
    <tableColumn id="4" name="FENECIMIENTO"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table" Target="../tables/table4.xml"/><Relationship Id="rId5" Type="http://schemas.openxmlformats.org/officeDocument/2006/relationships/table" Target="../tables/table3.xml"/><Relationship Id="rId4" Type="http://schemas.openxmlformats.org/officeDocument/2006/relationships/table" Target="../tables/table2.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table" Target="../tables/table5.xml"/><Relationship Id="rId1" Type="http://schemas.openxmlformats.org/officeDocument/2006/relationships/printerSettings" Target="../printerSettings/printerSettings3.bin"/><Relationship Id="rId5" Type="http://schemas.openxmlformats.org/officeDocument/2006/relationships/table" Target="../tables/table8.xml"/><Relationship Id="rId4"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theme="5"/>
    <pageSetUpPr fitToPage="1"/>
  </sheetPr>
  <dimension ref="A1:Z143"/>
  <sheetViews>
    <sheetView showGridLines="0" tabSelected="1" topLeftCell="A8" zoomScale="77" zoomScaleNormal="77" workbookViewId="0">
      <selection activeCell="F21" sqref="F21:F22"/>
    </sheetView>
  </sheetViews>
  <sheetFormatPr baseColWidth="10" defaultColWidth="11.42578125" defaultRowHeight="21" x14ac:dyDescent="0.35"/>
  <cols>
    <col min="1" max="1" width="41.85546875" style="5" customWidth="1"/>
    <col min="2" max="2" width="22.7109375" style="5" customWidth="1"/>
    <col min="3" max="3" width="35" style="5" customWidth="1"/>
    <col min="4" max="4" width="17.5703125" style="5" customWidth="1"/>
    <col min="5" max="5" width="18.42578125" style="5" customWidth="1"/>
    <col min="6" max="6" width="15.7109375" style="5" customWidth="1"/>
    <col min="7" max="7" width="28.140625" style="5" customWidth="1"/>
    <col min="8" max="8" width="22" style="5" customWidth="1"/>
    <col min="9" max="9" width="39.140625" style="5" customWidth="1"/>
    <col min="10" max="10" width="26.5703125" style="5" customWidth="1"/>
    <col min="11" max="11" width="18" style="5" customWidth="1"/>
    <col min="12" max="17" width="11.42578125" style="5"/>
    <col min="18" max="18" width="49.7109375" style="5" hidden="1" customWidth="1"/>
    <col min="19" max="19" width="69.85546875" style="5" hidden="1" customWidth="1"/>
    <col min="20" max="21" width="0" style="5" hidden="1" customWidth="1"/>
    <col min="22" max="22" width="36.85546875" style="5" hidden="1" customWidth="1"/>
    <col min="23" max="23" width="14.140625" style="5" hidden="1" customWidth="1"/>
    <col min="24" max="24" width="15.42578125" style="5" hidden="1" customWidth="1"/>
    <col min="25" max="25" width="13.85546875" style="5" hidden="1" customWidth="1"/>
    <col min="26" max="26" width="13.28515625" style="5" hidden="1" customWidth="1"/>
    <col min="27" max="16384" width="11.42578125" style="5"/>
  </cols>
  <sheetData>
    <row r="1" spans="1:12" ht="84" customHeight="1" x14ac:dyDescent="0.35">
      <c r="A1" s="141"/>
      <c r="B1" s="139" t="s">
        <v>186</v>
      </c>
      <c r="C1" s="139"/>
      <c r="D1" s="139"/>
      <c r="E1" s="139"/>
      <c r="F1" s="139"/>
      <c r="G1" s="139"/>
      <c r="H1" s="211" t="s">
        <v>350</v>
      </c>
      <c r="I1" s="212"/>
    </row>
    <row r="2" spans="1:12" ht="39.75" customHeight="1" thickBot="1" x14ac:dyDescent="0.4">
      <c r="A2" s="142"/>
      <c r="B2" s="140"/>
      <c r="C2" s="140"/>
      <c r="D2" s="140"/>
      <c r="E2" s="140"/>
      <c r="F2" s="140"/>
      <c r="G2" s="140"/>
      <c r="H2" s="229" t="s">
        <v>188</v>
      </c>
      <c r="I2" s="230"/>
    </row>
    <row r="3" spans="1:12" ht="51.75" customHeight="1" x14ac:dyDescent="0.35">
      <c r="A3" s="228" t="s">
        <v>187</v>
      </c>
      <c r="B3" s="228"/>
      <c r="C3" s="228"/>
      <c r="D3" s="228"/>
      <c r="E3" s="228"/>
      <c r="F3" s="228"/>
      <c r="G3" s="228"/>
      <c r="H3" s="228"/>
      <c r="I3" s="228"/>
    </row>
    <row r="4" spans="1:12" s="6" customFormat="1" ht="32.25" customHeight="1" x14ac:dyDescent="0.35">
      <c r="A4" s="74" t="s">
        <v>196</v>
      </c>
      <c r="B4" s="151" t="str">
        <f>_xlfn.IFNA(VLOOKUP(B5,LISTAS!F3:H99,3,),"")</f>
        <v xml:space="preserve">210000 - DIRECCIÓN SECTOR SERVICIOS PÚBLICOS </v>
      </c>
      <c r="C4" s="151"/>
      <c r="D4" s="151"/>
      <c r="E4" s="151"/>
      <c r="F4" s="2"/>
      <c r="G4" s="2"/>
      <c r="H4" s="64"/>
      <c r="I4" s="64"/>
    </row>
    <row r="5" spans="1:12" ht="24.75" customHeight="1" x14ac:dyDescent="0.35">
      <c r="A5" s="75" t="s">
        <v>197</v>
      </c>
      <c r="B5" s="150" t="s">
        <v>104</v>
      </c>
      <c r="C5" s="150"/>
      <c r="D5" s="150"/>
      <c r="E5" s="150"/>
      <c r="G5" s="74" t="s">
        <v>199</v>
      </c>
      <c r="H5" s="3"/>
      <c r="I5" s="3"/>
    </row>
    <row r="6" spans="1:12" ht="20.100000000000001" customHeight="1" x14ac:dyDescent="0.35">
      <c r="A6" s="74" t="s">
        <v>189</v>
      </c>
      <c r="B6" s="148"/>
      <c r="C6" s="148"/>
      <c r="D6" s="88"/>
      <c r="E6" s="89"/>
      <c r="F6" s="6"/>
      <c r="G6" s="74" t="s">
        <v>200</v>
      </c>
      <c r="H6" s="4"/>
      <c r="I6" s="4"/>
      <c r="J6" s="35"/>
    </row>
    <row r="7" spans="1:12" ht="20.100000000000001" customHeight="1" x14ac:dyDescent="0.35">
      <c r="A7" s="87" t="s">
        <v>201</v>
      </c>
      <c r="B7" s="149"/>
      <c r="C7" s="149"/>
      <c r="D7" s="72"/>
      <c r="F7" s="6"/>
      <c r="G7" s="90" t="s">
        <v>202</v>
      </c>
      <c r="H7" s="4"/>
      <c r="I7" s="4"/>
      <c r="J7" s="35"/>
    </row>
    <row r="8" spans="1:12" ht="26.25" customHeight="1" thickBot="1" x14ac:dyDescent="0.4">
      <c r="A8" s="220"/>
      <c r="B8" s="221"/>
      <c r="C8" s="221"/>
      <c r="D8" s="221"/>
      <c r="E8" s="221"/>
      <c r="F8" s="220"/>
      <c r="G8" s="220"/>
      <c r="H8" s="221"/>
      <c r="I8" s="221"/>
    </row>
    <row r="9" spans="1:12" ht="22.5" customHeight="1" x14ac:dyDescent="0.35">
      <c r="A9" s="222" t="s">
        <v>133</v>
      </c>
      <c r="B9" s="224" t="s">
        <v>11</v>
      </c>
      <c r="C9" s="224" t="s">
        <v>134</v>
      </c>
      <c r="D9" s="224" t="s">
        <v>11</v>
      </c>
      <c r="E9" s="226" t="s">
        <v>10</v>
      </c>
      <c r="F9" s="226"/>
      <c r="G9" s="226"/>
      <c r="H9" s="231" t="s">
        <v>349</v>
      </c>
      <c r="I9" s="234" t="s">
        <v>135</v>
      </c>
    </row>
    <row r="10" spans="1:12" x14ac:dyDescent="0.35">
      <c r="A10" s="223"/>
      <c r="B10" s="225"/>
      <c r="C10" s="225"/>
      <c r="D10" s="225"/>
      <c r="E10" s="43" t="s">
        <v>1</v>
      </c>
      <c r="F10" s="43" t="s">
        <v>9</v>
      </c>
      <c r="G10" s="43" t="s">
        <v>8</v>
      </c>
      <c r="H10" s="232"/>
      <c r="I10" s="235"/>
    </row>
    <row r="11" spans="1:12" ht="21.75" thickBot="1" x14ac:dyDescent="0.4">
      <c r="A11" s="223"/>
      <c r="B11" s="225"/>
      <c r="C11" s="225"/>
      <c r="D11" s="225"/>
      <c r="E11" s="44">
        <v>0.33333332999999998</v>
      </c>
      <c r="F11" s="44">
        <v>0.33333333329999998</v>
      </c>
      <c r="G11" s="44">
        <v>0.33333333329999998</v>
      </c>
      <c r="H11" s="232"/>
      <c r="I11" s="236"/>
    </row>
    <row r="12" spans="1:12" ht="30" customHeight="1" x14ac:dyDescent="0.35">
      <c r="A12" s="227" t="s">
        <v>5</v>
      </c>
      <c r="B12" s="213">
        <f>IF(VLOOKUP($B$5,TSujetos,3,FALSE)="MIXTA&lt;50",VLOOKUP(A12,TablaMacroprocesos4[],4,FALSE),IF(VLOOKUP($B$5,TSujetos,3,FALSE)="MIXTA&gt;50",VLOOKUP(A12,TablaMacroprocesos4[],3,FALSE),IF(VLOOKUP($B$5,TSujetos,3,FALSE)="CORPORACION",VLOOKUP(A12,TablaMacroprocesos4[],5,FALSE),IF(VLOOKUP($B$5,TSujetos,1,FALSE)="100 - Concejo de Bogotá D.C.",0.55,VLOOKUP(A12,TablaMacroprocesos4[],2,FALSE)))))</f>
        <v>0.45</v>
      </c>
      <c r="C12" s="214" t="s">
        <v>6</v>
      </c>
      <c r="D12" s="215">
        <f>IF(VLOOKUP($B$5,TSujetos,3,FALSE)="MIXTA&lt;50",VLOOKUP(C12,TProceso,4,FALSE),IF(VLOOKUP($B$5,TSujetos,3,FALSE)="MIXTA&gt;50",VLOOKUP(C12,TProceso,3,FALSE),IF(VLOOKUP($B$5,TSujetos,3,FALSE)="CORPORACION",VLOOKUP(C12,TProceso,5,FALSE),IF(D14="NO APLICA",1,VLOOKUP(C12,TProceso,2,FALSE)))))</f>
        <v>0.4</v>
      </c>
      <c r="E12" s="216">
        <v>0.75</v>
      </c>
      <c r="F12" s="218"/>
      <c r="G12" s="219"/>
      <c r="H12" s="210">
        <f>IFERROR(IF(B12="NO APLICA","NO APLICA",IF(D12="NO APLICA","NO APLICA",(D12*E12))),"")</f>
        <v>0.30000000000000004</v>
      </c>
      <c r="I12" s="61" t="s">
        <v>138</v>
      </c>
    </row>
    <row r="13" spans="1:12" ht="30" customHeight="1" x14ac:dyDescent="0.35">
      <c r="A13" s="187"/>
      <c r="B13" s="166"/>
      <c r="C13" s="193"/>
      <c r="D13" s="195"/>
      <c r="E13" s="217"/>
      <c r="F13" s="207"/>
      <c r="G13" s="204"/>
      <c r="H13" s="184"/>
      <c r="I13" s="62" t="s">
        <v>364</v>
      </c>
      <c r="J13" s="36"/>
      <c r="K13" s="36"/>
      <c r="L13" s="36"/>
    </row>
    <row r="14" spans="1:12" ht="30" customHeight="1" x14ac:dyDescent="0.35">
      <c r="A14" s="187"/>
      <c r="B14" s="166"/>
      <c r="C14" s="193" t="s">
        <v>139</v>
      </c>
      <c r="D14" s="195">
        <f>IF(VLOOKUP($B$5,TSujetos,3,FALSE)="MIXTA&lt;50",VLOOKUP(C14,TProceso,4,FALSE),IF(VLOOKUP($B$5,TSujetos,3,FALSE)="MIXTA&gt;50",VLOOKUP(C14,TProceso,3,FALSE),IF(VLOOKUP($B$5,TSujetos,3,FALSE)="CORPORACION",VLOOKUP(C14,TProceso,5,FALSE),IF(OR(VLOOKUP($B$5,TSujetos,2,FALSE)="PUBLICA SIN GESTIÓN FINANCIERA",VLOOKUP($B$5,TSujetos,2,FALSE)="PUBLICA SIN GESTIÓN FINANCIERA Y CONTRATACIÓN MIXTA",VLOOKUP($B$5,TSujetos,2,FALSE)="PUBLICA SIN GESTIÓN FINANCIERA Y SIN CONTRATACION"),"NO APLICA",VLOOKUP(C14,TProceso,2,FALSE)))))</f>
        <v>0.6</v>
      </c>
      <c r="E14" s="197">
        <v>0</v>
      </c>
      <c r="F14" s="197">
        <v>0</v>
      </c>
      <c r="G14" s="204"/>
      <c r="H14" s="184">
        <f>IFERROR(IF(B12="NO APLICA","NO APLICA",IF(D14="NO APLICA","NO APLICA",AVERAGE(E14:G15)*D14)),"")</f>
        <v>0</v>
      </c>
      <c r="I14" s="63" t="s">
        <v>140</v>
      </c>
      <c r="J14" s="36"/>
      <c r="K14" s="36"/>
      <c r="L14" s="36"/>
    </row>
    <row r="15" spans="1:12" ht="30" customHeight="1" thickBot="1" x14ac:dyDescent="0.4">
      <c r="A15" s="187"/>
      <c r="B15" s="166"/>
      <c r="C15" s="200"/>
      <c r="D15" s="201"/>
      <c r="E15" s="202"/>
      <c r="F15" s="202"/>
      <c r="G15" s="209"/>
      <c r="H15" s="185"/>
      <c r="I15" s="122" t="str">
        <f>IF(H14="NO APLICA","NO APLICA",IF(H14/D14&lt;75%,"INEFECTIVO","EFECTIVO"))</f>
        <v>INEFECTIVO</v>
      </c>
      <c r="J15" s="36"/>
      <c r="K15" s="36"/>
      <c r="L15" s="36"/>
    </row>
    <row r="16" spans="1:12" ht="51" customHeight="1" thickBot="1" x14ac:dyDescent="0.4">
      <c r="A16" s="189"/>
      <c r="B16" s="191"/>
      <c r="C16" s="123" t="s">
        <v>141</v>
      </c>
      <c r="D16" s="124">
        <f>SUM(D12:D14)</f>
        <v>1</v>
      </c>
      <c r="E16" s="125">
        <f>IFERROR(IF(B12="NO APLICA","NO APLICA",IF(D12="NO APLICA",(D14*E14),IF(D14="NO APLICA",(D12*E12),(D12*E12)+(D14*E14)))),"")</f>
        <v>0.30000000000000004</v>
      </c>
      <c r="F16" s="125">
        <f>IF(B12="NO APLICA","NO APLICA",IF(D14="NO APLICA","NO APLICA",(F14)))</f>
        <v>0</v>
      </c>
      <c r="G16" s="126"/>
      <c r="H16" s="127">
        <f>SUM(H12:H15)</f>
        <v>0.30000000000000004</v>
      </c>
      <c r="I16" s="128" t="str">
        <f>IF(E12=0%,"La calificación de los principios de Desempeño Financiero debe ser 0%, porque no hay razonabilidad de Estados Financieros","")</f>
        <v/>
      </c>
      <c r="J16" s="37"/>
      <c r="K16" s="37"/>
      <c r="L16" s="36"/>
    </row>
    <row r="17" spans="1:9" ht="30" customHeight="1" x14ac:dyDescent="0.35">
      <c r="A17" s="227" t="s">
        <v>4</v>
      </c>
      <c r="B17" s="213">
        <f>IF(VLOOKUP($B$5,TSujetos,3,FALSE)="MIXTA&lt;50",VLOOKUP(A17,TablaMacroprocesos4[],4,FALSE),IF(VLOOKUP($B$5,TSujetos,3,FALSE)="MIXTA&gt;50",VLOOKUP(A17,TablaMacroprocesos4[],3,FALSE),IF(VLOOKUP($B$5,TSujetos,3,FALSE)="CORPORACION",VLOOKUP(A17,TablaMacroprocesos4[],5,FALSE),IF(VLOOKUP($B$5,TSujetos,1,FALSE)="100 - Concejo de Bogotá D.C.",0.45,VLOOKUP(A17,TablaMacroprocesos4[],2,FALSE)))))</f>
        <v>0.15</v>
      </c>
      <c r="C17" s="214" t="s">
        <v>142</v>
      </c>
      <c r="D17" s="215">
        <f>IF(VLOOKUP($B$5,TSujetos,3,FALSE)="MIXTA&lt;50",VLOOKUP(C17,TProceso,4,FALSE),IF(VLOOKUP($B$5,TSujetos,3,FALSE)="MIXTA&gt;50",VLOOKUP(C17,TProceso,3,FALSE),IF(VLOOKUP($B$5,TSujetos,3,FALSE)="CORPORACION",VLOOKUP(C17,TProceso,5,FALSE),VLOOKUP(C17,TProceso,2,FALSE))))</f>
        <v>0.6</v>
      </c>
      <c r="E17" s="233">
        <v>1</v>
      </c>
      <c r="F17" s="218"/>
      <c r="G17" s="219"/>
      <c r="H17" s="210">
        <f>IFERROR(IF(B17="NO APLICA","NO APLICA",IF(D17="NO APLICA","NO APLICA",(D17*E17))),"")</f>
        <v>0.6</v>
      </c>
      <c r="I17" s="61" t="s">
        <v>362</v>
      </c>
    </row>
    <row r="18" spans="1:9" ht="30" customHeight="1" x14ac:dyDescent="0.35">
      <c r="A18" s="187"/>
      <c r="B18" s="166"/>
      <c r="C18" s="193"/>
      <c r="D18" s="195"/>
      <c r="E18" s="197"/>
      <c r="F18" s="207"/>
      <c r="G18" s="204"/>
      <c r="H18" s="184"/>
      <c r="I18" s="62" t="s">
        <v>363</v>
      </c>
    </row>
    <row r="19" spans="1:9" ht="30" customHeight="1" x14ac:dyDescent="0.35">
      <c r="A19" s="187"/>
      <c r="B19" s="166"/>
      <c r="C19" s="193" t="s">
        <v>373</v>
      </c>
      <c r="D19" s="195">
        <f>IF(VLOOKUP($B$5,TSujetos,3,FALSE)="MIXTA&lt;50",VLOOKUP(C19,TProceso,4,FALSE),IF(VLOOKUP($B$5,TSujetos,3,FALSE)="MIXTA&gt;50",VLOOKUP(C19,TProceso,3,FALSE),IF(VLOOKUP($B$5,TSujetos,3,FALSE)="CORPORACION",VLOOKUP(C19,TProceso,5,FALSE),VLOOKUP(C19,TProceso,2,FALSE))))</f>
        <v>0.4</v>
      </c>
      <c r="E19" s="197">
        <v>0.75</v>
      </c>
      <c r="F19" s="207"/>
      <c r="G19" s="204"/>
      <c r="H19" s="184">
        <f>IFERROR(IF(B19="NO APLICA","NO APLICA",IF(D19="NO APLICA","NO APLICA",(D19*E19))),"")</f>
        <v>0.30000000000000004</v>
      </c>
      <c r="I19" s="63" t="s">
        <v>159</v>
      </c>
    </row>
    <row r="20" spans="1:9" ht="30" customHeight="1" thickBot="1" x14ac:dyDescent="0.4">
      <c r="A20" s="187"/>
      <c r="B20" s="166"/>
      <c r="C20" s="200"/>
      <c r="D20" s="201"/>
      <c r="E20" s="202"/>
      <c r="F20" s="208"/>
      <c r="G20" s="209"/>
      <c r="H20" s="185"/>
      <c r="I20" s="122" t="s">
        <v>364</v>
      </c>
    </row>
    <row r="21" spans="1:9" ht="30" customHeight="1" x14ac:dyDescent="0.35">
      <c r="A21" s="188"/>
      <c r="B21" s="190"/>
      <c r="C21" s="237" t="s">
        <v>144</v>
      </c>
      <c r="D21" s="239">
        <f>SUM(D17:D19)</f>
        <v>1</v>
      </c>
      <c r="E21" s="241">
        <f>IFERROR(IF(B17="NO APLICA","NO APLICA",IF(D17="NO APLICA",(D19*E19),IF(D19="NO APLICA",(D17*E17),(D17*E17)+(D19*E19)))),"")</f>
        <v>0.9</v>
      </c>
      <c r="F21" s="243"/>
      <c r="G21" s="245"/>
      <c r="H21" s="247">
        <f>SUM(H17:H20)</f>
        <v>0.9</v>
      </c>
      <c r="I21" s="61" t="s">
        <v>367</v>
      </c>
    </row>
    <row r="22" spans="1:9" ht="36" customHeight="1" thickBot="1" x14ac:dyDescent="0.4">
      <c r="A22" s="189"/>
      <c r="B22" s="191"/>
      <c r="C22" s="238"/>
      <c r="D22" s="240"/>
      <c r="E22" s="242"/>
      <c r="F22" s="244"/>
      <c r="G22" s="246"/>
      <c r="H22" s="248"/>
      <c r="I22" s="121" t="s">
        <v>363</v>
      </c>
    </row>
    <row r="23" spans="1:9" ht="30" customHeight="1" x14ac:dyDescent="0.35">
      <c r="A23" s="186" t="s">
        <v>145</v>
      </c>
      <c r="B23" s="165">
        <f>IF(VLOOKUP($B$5,TSujetos,1,FALSE)="100 - Concejo de Bogotá D.C.","NO APLICA",IF(VLOOKUP($B$5,TSujetos,3,FALSE)="MIXTA&lt;50",VLOOKUP(A23,TablaMacroprocesos4[],4,FALSE),IF(VLOOKUP($B$5,TSujetos,3,FALSE)="MIXTA&gt;50",VLOOKUP(A23,TablaMacroprocesos4[],3,FALSE),IF(VLOOKUP($B$5,TSujetos,3,FALSE)="CORPORACION",VLOOKUP(A23,TablaMacroprocesos4[],5,FALSE),VLOOKUP(A23,TablaMacroprocesos4[],2,FALSE)))))</f>
        <v>0.4</v>
      </c>
      <c r="C23" s="192" t="str">
        <f>IF(OR(VLOOKUP($B$5,TSujetos,3,FALSE)="MIXTA&lt;50",VLOOKUP($B$5,TSujetos,3,FALSE)="MIXTA&gt;50",VLOOKUP($B$5,TSujetos,3,FALSE)="CORPORACION"),"PLAN ESTRATEGICO CORPORATIVO o el que haga sus veces",IF(OR(VLOOKUP($B$5,TSujetos,1,FALSE)="100 - Concejo de Bogotá D.C. ",VLOOKUP($B$5,TSujetos,1,FALSE)="264 - Aguas de Bogotá S.A. E.S.P.",VLOOKUP($B$5,TSujetos,2,FALSE)="PUBLICA CON PLAN ESTRATEGICO Y CONTRATACIÓN MIXTA",VLOOKUP($B$5,TSujetos,2,FALSE)="PUBLICA SIN GESTIÓN FINANCIERA CON PLAN ESTRATEGICO",VLOOKUP($B$5,TSujetos,2,FALSE)="PUBLICA CON GESTIÓN FINANCIERA CON PLAN ESTRATEGICO"),"PLAN ESTRATEGICO INSTITUCIONAL","PLANES, PROGRAMAS Y PROYECTOS"))</f>
        <v>PLAN ESTRATEGICO CORPORATIVO o el que haga sus veces</v>
      </c>
      <c r="D23" s="194">
        <f>IF(VLOOKUP($B$5,TSujetos,3,FALSE)="MIXTA&lt;50",VLOOKUP(C23,TProceso,4,FALSE),IF(VLOOKUP($B$5,TSujetos,3,FALSE)="MIXTA&gt;50",VLOOKUP(C23,TProceso,3,FALSE),IF(VLOOKUP($B$5,TSujetos,3,FALSE)="CORPORACION",VLOOKUP(C23,TProceso,5,FALSE),IF(VLOOKUP($B$5,TSujetos,1,FALSE)="100 - Concejo de Bogotá D.C.","NO APLICA",VLOOKUP(C23,TProceso,2,FALSE)))))</f>
        <v>0.3</v>
      </c>
      <c r="E23" s="196">
        <v>0.7</v>
      </c>
      <c r="F23" s="196">
        <v>0.88</v>
      </c>
      <c r="G23" s="203"/>
      <c r="H23" s="205">
        <f>IFERROR(IF(B23="NO APLICA","NO APLICA",IF(D23="NO APLICA","NO APLICA",AVERAGE(E23:G24)*D23)),"")</f>
        <v>0.23699999999999999</v>
      </c>
      <c r="I23" s="101" t="s">
        <v>147</v>
      </c>
    </row>
    <row r="24" spans="1:9" ht="33" customHeight="1" x14ac:dyDescent="0.35">
      <c r="A24" s="187"/>
      <c r="B24" s="166"/>
      <c r="C24" s="193"/>
      <c r="D24" s="195"/>
      <c r="E24" s="197"/>
      <c r="F24" s="197"/>
      <c r="G24" s="204"/>
      <c r="H24" s="206"/>
      <c r="I24" s="62" t="s">
        <v>14</v>
      </c>
    </row>
    <row r="25" spans="1:9" ht="30" customHeight="1" x14ac:dyDescent="0.35">
      <c r="A25" s="187"/>
      <c r="B25" s="166"/>
      <c r="C25" s="193" t="s">
        <v>148</v>
      </c>
      <c r="D25" s="195">
        <f>IF(VLOOKUP($B$5,TSujetos,3,FALSE)="MIXTA&lt;50",VLOOKUP(C25,TProceso,4,FALSE),IF(VLOOKUP($B$5,TSujetos,3,FALSE)="MIXTA&gt;50",VLOOKUP(C25,TProceso,3,FALSE),IF(VLOOKUP($B$5,TSujetos,3,FALSE)="CORPORACION",VLOOKUP(C25,TProceso,5,FALSE),IF(VLOOKUP($B$5,TSujetos,1,FALSE)="100 - Concejo de Bogotá D.C.","NO APLICA",VLOOKUP(C25,TProceso,2,FALSE)))))</f>
        <v>0.7</v>
      </c>
      <c r="E25" s="197">
        <v>0.81940000000000002</v>
      </c>
      <c r="F25" s="197">
        <v>0.82089999999999996</v>
      </c>
      <c r="G25" s="197">
        <v>0.8054</v>
      </c>
      <c r="H25" s="198">
        <f>IFERROR(IF(B23="NO APLICA","NO APLICA",IF(D25="NO APLICA","NO APLICA",AVERAGE(E25:G26)*D25)),"")</f>
        <v>0.5706633333333333</v>
      </c>
      <c r="I25" s="63" t="s">
        <v>160</v>
      </c>
    </row>
    <row r="26" spans="1:9" ht="34.5" customHeight="1" thickBot="1" x14ac:dyDescent="0.4">
      <c r="A26" s="187"/>
      <c r="B26" s="166"/>
      <c r="C26" s="200"/>
      <c r="D26" s="201"/>
      <c r="E26" s="202"/>
      <c r="F26" s="202"/>
      <c r="G26" s="202"/>
      <c r="H26" s="199"/>
      <c r="I26" s="122" t="s">
        <v>371</v>
      </c>
    </row>
    <row r="27" spans="1:9" ht="44.25" customHeight="1" x14ac:dyDescent="0.35">
      <c r="A27" s="188"/>
      <c r="B27" s="190"/>
      <c r="C27" s="237" t="s">
        <v>149</v>
      </c>
      <c r="D27" s="239">
        <f>IF(B23="NO APLICA","NO APLICA",SUM(D23:D26))</f>
        <v>1</v>
      </c>
      <c r="E27" s="241">
        <f>IFERROR(IF($B$23="NO APLICA","NO APLICA",IF($D$23="NO APLICA",($D$25*E25),IF($D$25="NO APLICA",($D$23*E23),($D$23*E23)+($D$25*E25)))),"")</f>
        <v>0.78357999999999994</v>
      </c>
      <c r="F27" s="241">
        <f>IFERROR(IF($B$23="NO APLICA","NO APLICA",IF($D$23="NO APLICA",($D$25*F25),IF($D$25="NO APLICA",($D$23*F23),($D$23*F23)+($D$25*F25)))),"")</f>
        <v>0.83862999999999999</v>
      </c>
      <c r="G27" s="241">
        <f>IFERROR(IF(B23="NO APLICA","NO APLICA",IF($D$27="NO APLICA","NO APLICA",G25)),"")</f>
        <v>0.8054</v>
      </c>
      <c r="H27" s="247">
        <f>IF(B23="NO APLICA","NO APLICA",SUM(H23:H26))</f>
        <v>0.80766333333333329</v>
      </c>
      <c r="I27" s="61" t="s">
        <v>368</v>
      </c>
    </row>
    <row r="28" spans="1:9" ht="37.5" customHeight="1" thickBot="1" x14ac:dyDescent="0.4">
      <c r="A28" s="189"/>
      <c r="B28" s="191"/>
      <c r="C28" s="238"/>
      <c r="D28" s="240"/>
      <c r="E28" s="242"/>
      <c r="F28" s="242"/>
      <c r="G28" s="242"/>
      <c r="H28" s="248"/>
      <c r="I28" s="121" t="str">
        <f>IF(B23="NO APLICA","NO APLICA",IF(H27&lt;75%,"INEFECTIVO","EFECTIVO"))</f>
        <v>EFECTIVO</v>
      </c>
    </row>
    <row r="29" spans="1:9" ht="28.5" customHeight="1" x14ac:dyDescent="0.35">
      <c r="A29" s="162" t="s">
        <v>150</v>
      </c>
      <c r="B29" s="165">
        <f>SUM(B12:B28)</f>
        <v>1</v>
      </c>
      <c r="C29" s="181" t="s">
        <v>151</v>
      </c>
      <c r="D29" s="182"/>
      <c r="E29" s="45">
        <f>IFERROR(IF(B23="NO APLICA",IF(B17="NO APLICA",E16,((B12*E16)+(B17*E21))/(B12+B17)),IF(B17="NO APLICA",((B12*E16)+(B23*E27))/(B12+B23),((B12*E16)+(B17*E21)+(B23*E27))/(B12+B17+B23))),"")</f>
        <v>0.58343199999999995</v>
      </c>
      <c r="F29" s="45">
        <f>IF(F16="NO APLICA",IF(D27="NO APLICA","",(B23*F27)/B23),IF(D27="NO APLICA",(B12*F16)/B12,((B12*F16)+(B23*F27))/(B12+B23)))</f>
        <v>0.39464941176470586</v>
      </c>
      <c r="G29" s="45">
        <f>IF(D27="NO APLICA","",(B23*G27)/B23)</f>
        <v>0.8054</v>
      </c>
      <c r="H29" s="180">
        <f>IFERROR(AVERAGE(E29:G29),"")</f>
        <v>0.5944938039215687</v>
      </c>
      <c r="I29" s="170"/>
    </row>
    <row r="30" spans="1:9" ht="21.75" customHeight="1" thickBot="1" x14ac:dyDescent="0.4">
      <c r="A30" s="163"/>
      <c r="B30" s="166"/>
      <c r="C30" s="171" t="s">
        <v>3</v>
      </c>
      <c r="D30" s="171"/>
      <c r="E30" s="107" t="str">
        <f>IF(E29="","",(IF(E29&gt;=75%,"EFICAZ","INEFICAZ")))</f>
        <v>INEFICAZ</v>
      </c>
      <c r="F30" s="108" t="str">
        <f>IF(F29="","",(IF(F29&gt;=75%,"EFICIENTE","INEFICIENTE")))</f>
        <v>INEFICIENTE</v>
      </c>
      <c r="G30" s="107" t="str">
        <f>IF(G29="","",(IF(G29&gt;=75%,"ECONOMICA","ANTIECONOMICA")))</f>
        <v>ECONOMICA</v>
      </c>
      <c r="H30" s="180"/>
      <c r="I30" s="170"/>
    </row>
    <row r="31" spans="1:9" ht="57.75" customHeight="1" thickBot="1" x14ac:dyDescent="0.4">
      <c r="A31" s="164"/>
      <c r="B31" s="167"/>
      <c r="C31" s="173" t="str">
        <f>IF(H29="","",IF(VLOOKUP($B$5,TSujetos,3,FALSE)="MIXTA&lt;50","CONCEPTO DE GESTIÓN Y RENTABILIDAD FINANCIERA",IF(VLOOKUP($B$5,TSujetos,3,FALSE)="CORPORACION","CONCEPTO DE GESTIÓN DEL GASTO DE LOS RECURSOS PÚBLICOS","FENECIMIENTO")))</f>
        <v>FENECIMIENTO</v>
      </c>
      <c r="D31" s="174"/>
      <c r="E31" s="175" t="str">
        <f>IF(OR(C$31="",H29=""),"",IF($C$31="CONCEPTO DE GESTIÓN Y RENTABILIDAD FINANCIERA",IF($H$29&lt;75%,"INEFECTIVO","EFECTIVO"),IF($H$29&lt;75%,"NO SE FENECE","SE FENECE")))</f>
        <v>NO SE FENECE</v>
      </c>
      <c r="F31" s="176"/>
      <c r="G31" s="176"/>
      <c r="H31" s="177"/>
      <c r="I31" s="170"/>
    </row>
    <row r="32" spans="1:9" ht="48" customHeight="1" x14ac:dyDescent="0.35">
      <c r="A32" s="152" t="s">
        <v>7</v>
      </c>
      <c r="B32" s="153"/>
      <c r="C32" s="156" t="s">
        <v>152</v>
      </c>
      <c r="D32" s="157"/>
      <c r="E32" s="109">
        <v>0.45</v>
      </c>
      <c r="F32" s="104"/>
      <c r="G32" s="46"/>
      <c r="H32" s="46"/>
      <c r="I32" s="170"/>
    </row>
    <row r="33" spans="1:9" ht="42.75" customHeight="1" thickBot="1" x14ac:dyDescent="0.4">
      <c r="A33" s="154"/>
      <c r="B33" s="155"/>
      <c r="C33" s="158"/>
      <c r="D33" s="159"/>
      <c r="E33" s="106" t="str">
        <f>IF(E32="","",IF(E32&gt;=75%,"EFICIENTE",IF(AND(E32&gt;=50%,E32&lt;75%),"CON DEFICIENCIAS","INEFICIENTE")))</f>
        <v>INEFICIENTE</v>
      </c>
      <c r="F33" s="105"/>
      <c r="G33" s="46"/>
      <c r="H33" s="46"/>
      <c r="I33" s="170"/>
    </row>
    <row r="34" spans="1:9" ht="43.5" customHeight="1" x14ac:dyDescent="0.35">
      <c r="A34" s="152" t="s">
        <v>0</v>
      </c>
      <c r="B34" s="153"/>
      <c r="C34" s="156" t="s">
        <v>153</v>
      </c>
      <c r="D34" s="157"/>
      <c r="E34" s="110">
        <v>0.75</v>
      </c>
      <c r="F34" s="110">
        <v>0.7</v>
      </c>
      <c r="G34" s="46"/>
      <c r="H34" s="46"/>
      <c r="I34" s="170"/>
    </row>
    <row r="35" spans="1:9" ht="36" customHeight="1" thickBot="1" x14ac:dyDescent="0.4">
      <c r="A35" s="160"/>
      <c r="B35" s="161"/>
      <c r="C35" s="178"/>
      <c r="D35" s="179"/>
      <c r="E35" s="47" t="str">
        <f>IF(E34="","",(IF(E34&gt;=75%,"EFICAZ","INEFICAZ")))</f>
        <v>EFICAZ</v>
      </c>
      <c r="F35" s="48" t="str">
        <f>IF(F34="","",(IF(F34&gt;=75%,"EFECTIVO","INEFECTIVO")))</f>
        <v>INEFECTIVO</v>
      </c>
      <c r="G35" s="49"/>
      <c r="H35" s="49"/>
      <c r="I35" s="170"/>
    </row>
    <row r="36" spans="1:9" ht="15" customHeight="1" x14ac:dyDescent="0.35">
      <c r="A36" s="7"/>
      <c r="B36" s="7"/>
      <c r="C36" s="8"/>
      <c r="D36" s="8"/>
      <c r="E36" s="20"/>
      <c r="F36" s="20"/>
      <c r="G36" s="20"/>
      <c r="H36" s="20"/>
      <c r="I36" s="38"/>
    </row>
    <row r="37" spans="1:9" ht="15" customHeight="1" thickBot="1" x14ac:dyDescent="0.4">
      <c r="A37" s="72"/>
      <c r="B37" s="73" t="s">
        <v>194</v>
      </c>
      <c r="C37" s="73" t="s">
        <v>195</v>
      </c>
      <c r="D37" s="8"/>
      <c r="E37" s="20"/>
      <c r="F37" s="20"/>
      <c r="G37" s="20"/>
      <c r="H37" s="20"/>
      <c r="I37" s="21"/>
    </row>
    <row r="38" spans="1:9" ht="29.25" customHeight="1" x14ac:dyDescent="0.35">
      <c r="A38" s="143" t="s">
        <v>190</v>
      </c>
      <c r="B38" s="65"/>
      <c r="C38" s="130"/>
      <c r="D38" s="50"/>
      <c r="E38" s="51"/>
      <c r="F38" s="52" t="s">
        <v>154</v>
      </c>
      <c r="G38" s="183"/>
      <c r="H38" s="183"/>
      <c r="I38" s="60"/>
    </row>
    <row r="39" spans="1:9" ht="33" customHeight="1" x14ac:dyDescent="0.35">
      <c r="A39" s="144"/>
      <c r="B39" s="66"/>
      <c r="C39" s="131"/>
      <c r="D39" s="53"/>
      <c r="E39" s="54"/>
      <c r="F39" s="55"/>
      <c r="G39" s="172" t="s">
        <v>195</v>
      </c>
      <c r="H39" s="172"/>
      <c r="I39" s="73" t="s">
        <v>194</v>
      </c>
    </row>
    <row r="40" spans="1:9" ht="30.75" customHeight="1" thickBot="1" x14ac:dyDescent="0.4">
      <c r="A40" s="144"/>
      <c r="B40" s="67"/>
      <c r="C40" s="132"/>
      <c r="D40" s="53"/>
      <c r="E40" s="56"/>
      <c r="F40" s="57"/>
      <c r="G40" s="54"/>
      <c r="H40" s="54"/>
    </row>
    <row r="41" spans="1:9" x14ac:dyDescent="0.35">
      <c r="A41" s="145" t="s">
        <v>191</v>
      </c>
      <c r="B41" s="68"/>
      <c r="C41" s="130"/>
      <c r="D41" s="53"/>
      <c r="E41" s="58"/>
      <c r="F41" s="52" t="s">
        <v>155</v>
      </c>
      <c r="G41" s="60"/>
      <c r="H41" s="129"/>
      <c r="I41" s="6"/>
    </row>
    <row r="42" spans="1:9" x14ac:dyDescent="0.35">
      <c r="A42" s="146"/>
      <c r="B42" s="69"/>
      <c r="C42" s="131"/>
      <c r="D42" s="53"/>
      <c r="E42" s="54"/>
      <c r="F42" s="54"/>
      <c r="G42" s="54"/>
      <c r="H42" s="54"/>
    </row>
    <row r="43" spans="1:9" ht="21.75" thickBot="1" x14ac:dyDescent="0.4">
      <c r="A43" s="147"/>
      <c r="B43" s="70"/>
      <c r="C43" s="133"/>
      <c r="D43" s="53"/>
      <c r="E43" s="54"/>
      <c r="F43" s="54"/>
      <c r="G43" s="54"/>
      <c r="H43" s="54"/>
    </row>
    <row r="44" spans="1:9" ht="30.75" customHeight="1" thickBot="1" x14ac:dyDescent="0.4">
      <c r="A44" s="94" t="s">
        <v>192</v>
      </c>
      <c r="B44" s="137"/>
      <c r="C44" s="138"/>
      <c r="D44" s="53"/>
      <c r="E44" s="54"/>
      <c r="F44" s="54"/>
      <c r="G44" s="54"/>
      <c r="H44" s="54"/>
    </row>
    <row r="45" spans="1:9" ht="21.75" thickBot="1" x14ac:dyDescent="0.4">
      <c r="A45" s="95" t="s">
        <v>193</v>
      </c>
      <c r="B45" s="71"/>
      <c r="C45" s="134"/>
      <c r="D45" s="53"/>
      <c r="E45" s="54"/>
      <c r="F45" s="54"/>
      <c r="G45" s="54"/>
      <c r="H45" s="54"/>
    </row>
    <row r="46" spans="1:9" x14ac:dyDescent="0.35">
      <c r="A46" s="96"/>
      <c r="B46" s="59"/>
      <c r="C46" s="54"/>
      <c r="D46" s="54"/>
      <c r="E46" s="54"/>
      <c r="F46" s="54"/>
      <c r="G46" s="54"/>
      <c r="H46" s="54"/>
    </row>
    <row r="47" spans="1:9" x14ac:dyDescent="0.35">
      <c r="A47" s="19"/>
      <c r="B47" s="19"/>
      <c r="C47" s="9"/>
      <c r="D47" s="9"/>
      <c r="E47" s="9"/>
      <c r="F47" s="9"/>
      <c r="G47" s="9"/>
      <c r="H47" s="9"/>
    </row>
    <row r="48" spans="1:9" x14ac:dyDescent="0.35">
      <c r="A48" s="19"/>
      <c r="B48" s="19"/>
      <c r="C48" s="9"/>
      <c r="D48" s="9"/>
      <c r="E48" s="9"/>
      <c r="F48" s="9"/>
      <c r="G48" s="9"/>
      <c r="H48" s="9"/>
    </row>
    <row r="49" spans="1:26" x14ac:dyDescent="0.35">
      <c r="A49" s="136"/>
      <c r="B49" s="136"/>
      <c r="C49" s="136"/>
      <c r="D49" s="19"/>
      <c r="E49" s="9"/>
      <c r="F49" s="10"/>
      <c r="G49" s="135"/>
      <c r="H49" s="135"/>
    </row>
    <row r="50" spans="1:26" x14ac:dyDescent="0.35">
      <c r="A50" s="136"/>
      <c r="B50" s="136"/>
      <c r="C50" s="136"/>
      <c r="D50" s="19"/>
      <c r="E50" s="11"/>
      <c r="F50" s="12"/>
      <c r="G50" s="9"/>
      <c r="H50" s="9"/>
    </row>
    <row r="51" spans="1:26" x14ac:dyDescent="0.35">
      <c r="A51" s="169"/>
      <c r="B51" s="169"/>
      <c r="C51" s="169"/>
      <c r="D51" s="18"/>
      <c r="E51" s="14"/>
      <c r="F51" s="15"/>
      <c r="G51" s="169"/>
      <c r="H51" s="169"/>
    </row>
    <row r="52" spans="1:26" x14ac:dyDescent="0.35">
      <c r="A52" s="169"/>
      <c r="B52" s="169"/>
      <c r="C52" s="169"/>
      <c r="D52" s="18"/>
      <c r="E52" s="13"/>
      <c r="F52" s="13"/>
      <c r="G52" s="13"/>
      <c r="H52" s="13"/>
    </row>
    <row r="53" spans="1:26" x14ac:dyDescent="0.35">
      <c r="A53" s="169"/>
      <c r="B53" s="169"/>
      <c r="C53" s="169"/>
      <c r="D53" s="18"/>
      <c r="E53" s="13"/>
      <c r="F53" s="13"/>
      <c r="G53" s="13"/>
      <c r="H53" s="13"/>
    </row>
    <row r="54" spans="1:26" x14ac:dyDescent="0.35">
      <c r="A54" s="169"/>
      <c r="B54" s="169"/>
      <c r="C54" s="169"/>
      <c r="D54" s="18"/>
      <c r="E54" s="13"/>
      <c r="F54" s="13"/>
      <c r="G54" s="13"/>
      <c r="H54" s="13"/>
    </row>
    <row r="55" spans="1:26" s="24" customFormat="1" ht="14.1" customHeight="1" x14ac:dyDescent="0.2">
      <c r="A55" s="168"/>
      <c r="B55" s="168"/>
      <c r="C55" s="168"/>
      <c r="D55" s="22"/>
      <c r="E55" s="23"/>
      <c r="F55" s="23"/>
      <c r="G55" s="23"/>
      <c r="H55" s="23"/>
      <c r="R55" s="24" t="s">
        <v>161</v>
      </c>
    </row>
    <row r="56" spans="1:26" s="24" customFormat="1" ht="14.1" customHeight="1" x14ac:dyDescent="0.2">
      <c r="A56" s="25"/>
      <c r="B56" s="25"/>
      <c r="C56" s="25"/>
      <c r="D56" s="25"/>
      <c r="E56" s="25"/>
      <c r="F56" s="25"/>
      <c r="G56" s="25"/>
      <c r="H56" s="25"/>
      <c r="R56" s="24" t="s">
        <v>132</v>
      </c>
    </row>
    <row r="57" spans="1:26" s="24" customFormat="1" ht="14.1" customHeight="1" x14ac:dyDescent="0.2">
      <c r="A57" s="25"/>
      <c r="B57" s="25"/>
      <c r="C57" s="25"/>
      <c r="D57" s="25"/>
      <c r="E57" s="25"/>
      <c r="F57" s="25"/>
      <c r="G57" s="25"/>
      <c r="H57" s="25"/>
      <c r="R57" s="24" t="s">
        <v>162</v>
      </c>
    </row>
    <row r="58" spans="1:26" s="24" customFormat="1" ht="14.1" customHeight="1" x14ac:dyDescent="0.2">
      <c r="R58" s="24" t="s">
        <v>163</v>
      </c>
    </row>
    <row r="59" spans="1:26" s="24" customFormat="1" ht="14.1" customHeight="1" x14ac:dyDescent="0.2">
      <c r="R59" s="24" t="s">
        <v>164</v>
      </c>
    </row>
    <row r="60" spans="1:26" s="24" customFormat="1" ht="14.1" customHeight="1" x14ac:dyDescent="0.2"/>
    <row r="61" spans="1:26" s="24" customFormat="1" ht="14.1" customHeight="1" x14ac:dyDescent="0.2">
      <c r="R61" s="24" t="s">
        <v>58</v>
      </c>
      <c r="S61" s="24" t="s">
        <v>64</v>
      </c>
      <c r="T61" s="24" t="s">
        <v>172</v>
      </c>
      <c r="V61" s="32" t="s">
        <v>133</v>
      </c>
      <c r="W61" s="24" t="s">
        <v>136</v>
      </c>
      <c r="X61" s="24" t="s">
        <v>174</v>
      </c>
      <c r="Y61" s="24" t="s">
        <v>173</v>
      </c>
      <c r="Z61" s="24" t="s">
        <v>175</v>
      </c>
    </row>
    <row r="62" spans="1:26" s="24" customFormat="1" ht="14.1" customHeight="1" x14ac:dyDescent="0.2">
      <c r="B62" s="31"/>
      <c r="V62" s="32" t="s">
        <v>5</v>
      </c>
      <c r="W62" s="27">
        <v>0.35</v>
      </c>
      <c r="X62" s="30">
        <v>0.57999999999999996</v>
      </c>
      <c r="Y62" s="27">
        <v>0.45</v>
      </c>
      <c r="Z62" s="34">
        <v>0.6</v>
      </c>
    </row>
    <row r="63" spans="1:26" s="24" customFormat="1" ht="14.1" customHeight="1" x14ac:dyDescent="0.2">
      <c r="R63" s="24" t="s">
        <v>23</v>
      </c>
      <c r="S63" s="24" t="s">
        <v>65</v>
      </c>
      <c r="T63" s="24" t="s">
        <v>136</v>
      </c>
      <c r="V63" s="32" t="s">
        <v>4</v>
      </c>
      <c r="W63" s="27">
        <v>0.25</v>
      </c>
      <c r="X63" s="27">
        <v>0.42</v>
      </c>
      <c r="Y63" s="27">
        <v>0.15</v>
      </c>
      <c r="Z63" s="29" t="s">
        <v>18</v>
      </c>
    </row>
    <row r="64" spans="1:26" s="24" customFormat="1" ht="14.1" customHeight="1" x14ac:dyDescent="0.2">
      <c r="R64" s="24" t="s">
        <v>21</v>
      </c>
      <c r="S64" s="24" t="s">
        <v>79</v>
      </c>
      <c r="T64" s="24" t="s">
        <v>136</v>
      </c>
      <c r="V64" s="33" t="s">
        <v>145</v>
      </c>
      <c r="W64" s="29">
        <v>0.4</v>
      </c>
      <c r="X64" s="29" t="s">
        <v>18</v>
      </c>
      <c r="Y64" s="29">
        <v>0.4</v>
      </c>
      <c r="Z64" s="34">
        <v>0.4</v>
      </c>
    </row>
    <row r="65" spans="18:26" s="24" customFormat="1" ht="14.1" customHeight="1" x14ac:dyDescent="0.2">
      <c r="R65" s="24" t="s">
        <v>165</v>
      </c>
      <c r="S65" s="24" t="s">
        <v>137</v>
      </c>
      <c r="T65" s="24" t="s">
        <v>173</v>
      </c>
      <c r="V65" s="28"/>
      <c r="W65" s="28"/>
      <c r="X65" s="28"/>
    </row>
    <row r="66" spans="18:26" s="24" customFormat="1" ht="14.1" customHeight="1" x14ac:dyDescent="0.2">
      <c r="R66" s="24" t="s">
        <v>78</v>
      </c>
      <c r="S66" s="24" t="s">
        <v>65</v>
      </c>
      <c r="T66" s="24" t="s">
        <v>136</v>
      </c>
      <c r="V66" s="26" t="s">
        <v>134</v>
      </c>
      <c r="W66" s="24" t="s">
        <v>136</v>
      </c>
      <c r="X66" s="24" t="s">
        <v>174</v>
      </c>
      <c r="Y66" s="24" t="s">
        <v>173</v>
      </c>
      <c r="Z66" s="24" t="s">
        <v>175</v>
      </c>
    </row>
    <row r="67" spans="18:26" s="24" customFormat="1" ht="14.1" customHeight="1" x14ac:dyDescent="0.2">
      <c r="R67" s="24" t="s">
        <v>43</v>
      </c>
      <c r="S67" s="24" t="s">
        <v>65</v>
      </c>
      <c r="T67" s="24" t="s">
        <v>136</v>
      </c>
      <c r="V67" s="24" t="s">
        <v>6</v>
      </c>
      <c r="W67" s="30">
        <v>0.6</v>
      </c>
      <c r="X67" s="30">
        <v>1</v>
      </c>
      <c r="Y67" s="30">
        <v>0.4</v>
      </c>
      <c r="Z67" s="29" t="s">
        <v>18</v>
      </c>
    </row>
    <row r="68" spans="18:26" s="24" customFormat="1" ht="14.1" customHeight="1" x14ac:dyDescent="0.2">
      <c r="R68" s="24" t="s">
        <v>166</v>
      </c>
      <c r="S68" s="24" t="s">
        <v>167</v>
      </c>
      <c r="T68" s="24" t="s">
        <v>136</v>
      </c>
      <c r="V68" s="24" t="s">
        <v>139</v>
      </c>
      <c r="W68" s="27">
        <v>0.4</v>
      </c>
      <c r="X68" s="29" t="s">
        <v>18</v>
      </c>
      <c r="Y68" s="27">
        <v>0.6</v>
      </c>
      <c r="Z68" s="34">
        <v>1</v>
      </c>
    </row>
    <row r="69" spans="18:26" s="24" customFormat="1" ht="14.1" customHeight="1" x14ac:dyDescent="0.2">
      <c r="R69" s="24" t="s">
        <v>89</v>
      </c>
      <c r="S69" s="24" t="s">
        <v>79</v>
      </c>
      <c r="T69" s="24" t="s">
        <v>136</v>
      </c>
      <c r="V69" s="24" t="s">
        <v>142</v>
      </c>
      <c r="W69" s="27">
        <v>0.4</v>
      </c>
      <c r="X69" s="27">
        <v>0.4</v>
      </c>
      <c r="Y69" s="27">
        <v>0.6</v>
      </c>
      <c r="Z69" s="29" t="s">
        <v>18</v>
      </c>
    </row>
    <row r="70" spans="18:26" s="24" customFormat="1" ht="14.1" customHeight="1" x14ac:dyDescent="0.2">
      <c r="R70" s="24" t="s">
        <v>168</v>
      </c>
      <c r="S70" s="24" t="s">
        <v>137</v>
      </c>
      <c r="T70" s="24" t="s">
        <v>173</v>
      </c>
      <c r="V70" s="24" t="s">
        <v>143</v>
      </c>
      <c r="W70" s="27">
        <v>0.6</v>
      </c>
      <c r="X70" s="27">
        <v>0.6</v>
      </c>
      <c r="Y70" s="27">
        <v>0.4</v>
      </c>
      <c r="Z70" s="29" t="s">
        <v>18</v>
      </c>
    </row>
    <row r="71" spans="18:26" s="24" customFormat="1" ht="14.1" customHeight="1" x14ac:dyDescent="0.2">
      <c r="R71" s="24" t="s">
        <v>17</v>
      </c>
      <c r="S71" s="24" t="s">
        <v>79</v>
      </c>
      <c r="T71" s="24" t="s">
        <v>136</v>
      </c>
      <c r="V71" s="24" t="s">
        <v>146</v>
      </c>
      <c r="W71" s="31">
        <v>0.4</v>
      </c>
      <c r="X71" s="29" t="s">
        <v>18</v>
      </c>
      <c r="Y71" s="31">
        <v>0.3</v>
      </c>
      <c r="Z71" s="34">
        <v>0.7</v>
      </c>
    </row>
    <row r="72" spans="18:26" s="24" customFormat="1" ht="14.1" customHeight="1" x14ac:dyDescent="0.2">
      <c r="R72" s="24" t="s">
        <v>26</v>
      </c>
      <c r="S72" s="24" t="s">
        <v>79</v>
      </c>
      <c r="T72" s="24" t="s">
        <v>136</v>
      </c>
      <c r="V72" s="24" t="s">
        <v>148</v>
      </c>
      <c r="W72" s="31">
        <v>0.6</v>
      </c>
      <c r="X72" s="29" t="s">
        <v>18</v>
      </c>
      <c r="Y72" s="31">
        <v>0.7</v>
      </c>
      <c r="Z72" s="34">
        <v>0.3</v>
      </c>
    </row>
    <row r="73" spans="18:26" s="24" customFormat="1" ht="14.1" customHeight="1" x14ac:dyDescent="0.2">
      <c r="R73" s="24" t="s">
        <v>72</v>
      </c>
      <c r="S73" s="24" t="s">
        <v>65</v>
      </c>
      <c r="T73" s="24" t="s">
        <v>136</v>
      </c>
      <c r="V73" s="28"/>
      <c r="W73" s="28"/>
      <c r="X73" s="28"/>
    </row>
    <row r="74" spans="18:26" s="24" customFormat="1" ht="14.1" customHeight="1" x14ac:dyDescent="0.2">
      <c r="R74" s="24" t="s">
        <v>38</v>
      </c>
      <c r="S74" s="24" t="s">
        <v>65</v>
      </c>
      <c r="T74" s="24" t="s">
        <v>136</v>
      </c>
      <c r="V74" s="28"/>
      <c r="W74" s="28"/>
      <c r="X74" s="28"/>
    </row>
    <row r="75" spans="18:26" s="24" customFormat="1" ht="14.1" customHeight="1" x14ac:dyDescent="0.2">
      <c r="R75" s="24" t="s">
        <v>33</v>
      </c>
      <c r="S75" s="24" t="s">
        <v>65</v>
      </c>
      <c r="T75" s="24" t="s">
        <v>136</v>
      </c>
      <c r="V75" s="28"/>
      <c r="W75" s="28"/>
      <c r="X75" s="28"/>
    </row>
    <row r="76" spans="18:26" s="24" customFormat="1" ht="14.1" customHeight="1" x14ac:dyDescent="0.25">
      <c r="R76" s="24" t="s">
        <v>30</v>
      </c>
      <c r="S76" s="24" t="s">
        <v>65</v>
      </c>
      <c r="T76" s="24" t="s">
        <v>136</v>
      </c>
      <c r="W76" s="17" t="s">
        <v>178</v>
      </c>
      <c r="X76" s="17" t="s">
        <v>179</v>
      </c>
      <c r="Y76" s="17" t="s">
        <v>12</v>
      </c>
      <c r="Z76" s="17" t="s">
        <v>2</v>
      </c>
    </row>
    <row r="77" spans="18:26" s="24" customFormat="1" ht="14.1" customHeight="1" x14ac:dyDescent="0.25">
      <c r="R77" s="24" t="s">
        <v>80</v>
      </c>
      <c r="S77" s="24" t="s">
        <v>65</v>
      </c>
      <c r="T77" s="24" t="s">
        <v>136</v>
      </c>
      <c r="W77" s="17">
        <v>0</v>
      </c>
      <c r="X77" s="17">
        <v>0.749</v>
      </c>
      <c r="Y77" s="17" t="s">
        <v>13</v>
      </c>
      <c r="Z77" s="17" t="s">
        <v>177</v>
      </c>
    </row>
    <row r="78" spans="18:26" s="24" customFormat="1" ht="14.1" customHeight="1" x14ac:dyDescent="0.25">
      <c r="R78" s="24" t="s">
        <v>36</v>
      </c>
      <c r="S78" s="24" t="s">
        <v>65</v>
      </c>
      <c r="T78" s="24" t="s">
        <v>136</v>
      </c>
      <c r="W78" s="17">
        <v>0.75</v>
      </c>
      <c r="X78" s="17">
        <v>1</v>
      </c>
      <c r="Y78" s="17" t="s">
        <v>14</v>
      </c>
      <c r="Z78" s="17" t="s">
        <v>176</v>
      </c>
    </row>
    <row r="79" spans="18:26" s="24" customFormat="1" ht="14.1" customHeight="1" x14ac:dyDescent="0.2">
      <c r="R79" s="24" t="s">
        <v>35</v>
      </c>
      <c r="S79" s="24" t="s">
        <v>65</v>
      </c>
      <c r="T79" s="24" t="s">
        <v>136</v>
      </c>
    </row>
    <row r="80" spans="18:26" s="24" customFormat="1" ht="14.1" customHeight="1" x14ac:dyDescent="0.2">
      <c r="R80" s="24" t="s">
        <v>34</v>
      </c>
      <c r="S80" s="24" t="s">
        <v>65</v>
      </c>
      <c r="T80" s="24" t="s">
        <v>136</v>
      </c>
    </row>
    <row r="81" spans="18:20" s="24" customFormat="1" ht="14.1" customHeight="1" x14ac:dyDescent="0.2">
      <c r="R81" s="24" t="s">
        <v>81</v>
      </c>
      <c r="S81" s="24" t="s">
        <v>65</v>
      </c>
      <c r="T81" s="24" t="s">
        <v>136</v>
      </c>
    </row>
    <row r="82" spans="18:20" s="24" customFormat="1" ht="14.1" customHeight="1" x14ac:dyDescent="0.2">
      <c r="R82" s="24" t="s">
        <v>68</v>
      </c>
      <c r="S82" s="24" t="s">
        <v>65</v>
      </c>
      <c r="T82" s="24" t="s">
        <v>136</v>
      </c>
    </row>
    <row r="83" spans="18:20" s="24" customFormat="1" ht="14.1" customHeight="1" x14ac:dyDescent="0.2">
      <c r="R83" s="24" t="s">
        <v>37</v>
      </c>
      <c r="S83" s="24" t="s">
        <v>65</v>
      </c>
      <c r="T83" s="24" t="s">
        <v>136</v>
      </c>
    </row>
    <row r="84" spans="18:20" s="24" customFormat="1" ht="14.1" customHeight="1" x14ac:dyDescent="0.2">
      <c r="R84" s="24" t="s">
        <v>40</v>
      </c>
      <c r="S84" s="24" t="s">
        <v>65</v>
      </c>
      <c r="T84" s="24" t="s">
        <v>136</v>
      </c>
    </row>
    <row r="85" spans="18:20" s="24" customFormat="1" ht="14.1" customHeight="1" x14ac:dyDescent="0.2">
      <c r="R85" s="24" t="s">
        <v>39</v>
      </c>
      <c r="S85" s="24" t="s">
        <v>65</v>
      </c>
      <c r="T85" s="24" t="s">
        <v>136</v>
      </c>
    </row>
    <row r="86" spans="18:20" s="24" customFormat="1" ht="14.1" customHeight="1" x14ac:dyDescent="0.2">
      <c r="R86" s="24" t="s">
        <v>32</v>
      </c>
      <c r="S86" s="24" t="s">
        <v>65</v>
      </c>
      <c r="T86" s="24" t="s">
        <v>136</v>
      </c>
    </row>
    <row r="87" spans="18:20" s="24" customFormat="1" ht="14.1" customHeight="1" x14ac:dyDescent="0.2">
      <c r="R87" s="24" t="s">
        <v>83</v>
      </c>
      <c r="S87" s="24" t="s">
        <v>65</v>
      </c>
      <c r="T87" s="24" t="s">
        <v>136</v>
      </c>
    </row>
    <row r="88" spans="18:20" s="24" customFormat="1" ht="14.1" customHeight="1" x14ac:dyDescent="0.2">
      <c r="R88" s="24" t="s">
        <v>31</v>
      </c>
      <c r="S88" s="24" t="s">
        <v>65</v>
      </c>
      <c r="T88" s="24" t="s">
        <v>136</v>
      </c>
    </row>
    <row r="89" spans="18:20" s="24" customFormat="1" ht="14.1" customHeight="1" x14ac:dyDescent="0.2">
      <c r="R89" s="24" t="s">
        <v>70</v>
      </c>
      <c r="S89" s="24" t="s">
        <v>65</v>
      </c>
      <c r="T89" s="24" t="s">
        <v>136</v>
      </c>
    </row>
    <row r="90" spans="18:20" s="24" customFormat="1" ht="14.1" customHeight="1" x14ac:dyDescent="0.2">
      <c r="R90" s="24" t="s">
        <v>71</v>
      </c>
      <c r="S90" s="24" t="s">
        <v>65</v>
      </c>
      <c r="T90" s="24" t="s">
        <v>136</v>
      </c>
    </row>
    <row r="91" spans="18:20" s="24" customFormat="1" ht="14.1" customHeight="1" x14ac:dyDescent="0.2">
      <c r="R91" s="24" t="s">
        <v>69</v>
      </c>
      <c r="S91" s="24" t="s">
        <v>65</v>
      </c>
      <c r="T91" s="24" t="s">
        <v>136</v>
      </c>
    </row>
    <row r="92" spans="18:20" s="24" customFormat="1" ht="14.1" customHeight="1" x14ac:dyDescent="0.2">
      <c r="R92" s="24" t="s">
        <v>82</v>
      </c>
      <c r="S92" s="24" t="s">
        <v>65</v>
      </c>
      <c r="T92" s="24" t="s">
        <v>136</v>
      </c>
    </row>
    <row r="93" spans="18:20" s="24" customFormat="1" ht="14.1" customHeight="1" x14ac:dyDescent="0.2">
      <c r="R93" s="24" t="s">
        <v>47</v>
      </c>
      <c r="S93" s="24" t="s">
        <v>65</v>
      </c>
      <c r="T93" s="24" t="s">
        <v>136</v>
      </c>
    </row>
    <row r="94" spans="18:20" s="24" customFormat="1" ht="14.1" customHeight="1" x14ac:dyDescent="0.2">
      <c r="R94" s="24" t="s">
        <v>84</v>
      </c>
      <c r="S94" s="24" t="s">
        <v>79</v>
      </c>
      <c r="T94" s="24" t="s">
        <v>136</v>
      </c>
    </row>
    <row r="95" spans="18:20" s="24" customFormat="1" ht="14.1" customHeight="1" x14ac:dyDescent="0.2">
      <c r="R95" s="24" t="s">
        <v>62</v>
      </c>
      <c r="S95" s="24" t="s">
        <v>65</v>
      </c>
      <c r="T95" s="24" t="s">
        <v>136</v>
      </c>
    </row>
    <row r="96" spans="18:20" s="24" customFormat="1" ht="14.1" customHeight="1" x14ac:dyDescent="0.2">
      <c r="R96" s="24" t="s">
        <v>169</v>
      </c>
      <c r="S96" s="24" t="s">
        <v>137</v>
      </c>
      <c r="T96" s="24" t="s">
        <v>173</v>
      </c>
    </row>
    <row r="97" spans="18:20" s="24" customFormat="1" ht="14.1" customHeight="1" x14ac:dyDescent="0.2">
      <c r="R97" s="24" t="s">
        <v>46</v>
      </c>
      <c r="S97" s="24" t="s">
        <v>79</v>
      </c>
      <c r="T97" s="24" t="s">
        <v>136</v>
      </c>
    </row>
    <row r="98" spans="18:20" s="24" customFormat="1" ht="14.1" customHeight="1" x14ac:dyDescent="0.2">
      <c r="R98" s="24" t="s">
        <v>66</v>
      </c>
      <c r="S98" s="24" t="s">
        <v>65</v>
      </c>
      <c r="T98" s="24" t="s">
        <v>136</v>
      </c>
    </row>
    <row r="99" spans="18:20" s="24" customFormat="1" ht="14.1" customHeight="1" x14ac:dyDescent="0.2">
      <c r="R99" s="24" t="s">
        <v>52</v>
      </c>
      <c r="S99" s="24" t="s">
        <v>65</v>
      </c>
      <c r="T99" s="24" t="s">
        <v>136</v>
      </c>
    </row>
    <row r="100" spans="18:20" s="24" customFormat="1" ht="14.1" customHeight="1" x14ac:dyDescent="0.2">
      <c r="R100" s="24" t="s">
        <v>61</v>
      </c>
      <c r="S100" s="24" t="s">
        <v>65</v>
      </c>
      <c r="T100" s="24" t="s">
        <v>136</v>
      </c>
    </row>
    <row r="101" spans="18:20" s="24" customFormat="1" ht="14.1" customHeight="1" x14ac:dyDescent="0.2">
      <c r="R101" s="24" t="s">
        <v>49</v>
      </c>
      <c r="S101" s="24" t="s">
        <v>65</v>
      </c>
      <c r="T101" s="24" t="s">
        <v>136</v>
      </c>
    </row>
    <row r="102" spans="18:20" s="24" customFormat="1" ht="14.1" customHeight="1" x14ac:dyDescent="0.2">
      <c r="R102" s="24" t="s">
        <v>74</v>
      </c>
      <c r="S102" s="24" t="s">
        <v>65</v>
      </c>
      <c r="T102" s="24" t="s">
        <v>136</v>
      </c>
    </row>
    <row r="103" spans="18:20" s="24" customFormat="1" ht="14.1" customHeight="1" x14ac:dyDescent="0.2">
      <c r="R103" s="24" t="s">
        <v>48</v>
      </c>
      <c r="S103" s="24" t="s">
        <v>65</v>
      </c>
      <c r="T103" s="24" t="s">
        <v>136</v>
      </c>
    </row>
    <row r="104" spans="18:20" s="24" customFormat="1" ht="14.1" customHeight="1" x14ac:dyDescent="0.2">
      <c r="R104" s="24" t="s">
        <v>60</v>
      </c>
      <c r="S104" s="24" t="s">
        <v>65</v>
      </c>
      <c r="T104" s="24" t="s">
        <v>136</v>
      </c>
    </row>
    <row r="105" spans="18:20" s="24" customFormat="1" ht="14.1" customHeight="1" x14ac:dyDescent="0.2">
      <c r="R105" s="24" t="s">
        <v>45</v>
      </c>
      <c r="S105" s="24" t="s">
        <v>65</v>
      </c>
      <c r="T105" s="24" t="s">
        <v>136</v>
      </c>
    </row>
    <row r="106" spans="18:20" s="24" customFormat="1" ht="14.1" customHeight="1" x14ac:dyDescent="0.2">
      <c r="R106" s="24" t="s">
        <v>51</v>
      </c>
      <c r="S106" s="24" t="s">
        <v>65</v>
      </c>
      <c r="T106" s="24" t="s">
        <v>136</v>
      </c>
    </row>
    <row r="107" spans="18:20" s="24" customFormat="1" ht="14.1" customHeight="1" x14ac:dyDescent="0.2">
      <c r="R107" s="24" t="s">
        <v>50</v>
      </c>
      <c r="S107" s="24" t="s">
        <v>65</v>
      </c>
      <c r="T107" s="24" t="s">
        <v>136</v>
      </c>
    </row>
    <row r="108" spans="18:20" s="24" customFormat="1" ht="14.1" customHeight="1" x14ac:dyDescent="0.2">
      <c r="R108" s="24" t="s">
        <v>88</v>
      </c>
      <c r="S108" s="24" t="s">
        <v>65</v>
      </c>
      <c r="T108" s="24" t="s">
        <v>136</v>
      </c>
    </row>
    <row r="109" spans="18:20" s="24" customFormat="1" ht="14.1" customHeight="1" x14ac:dyDescent="0.2">
      <c r="R109" s="24" t="s">
        <v>22</v>
      </c>
      <c r="S109" s="24" t="s">
        <v>167</v>
      </c>
      <c r="T109" s="24" t="s">
        <v>136</v>
      </c>
    </row>
    <row r="110" spans="18:20" s="24" customFormat="1" ht="14.1" customHeight="1" x14ac:dyDescent="0.2">
      <c r="R110" s="24" t="s">
        <v>63</v>
      </c>
      <c r="S110" s="24" t="s">
        <v>65</v>
      </c>
      <c r="T110" s="24" t="s">
        <v>136</v>
      </c>
    </row>
    <row r="111" spans="18:20" s="24" customFormat="1" ht="14.1" customHeight="1" x14ac:dyDescent="0.2">
      <c r="R111" s="24" t="s">
        <v>41</v>
      </c>
      <c r="S111" s="24" t="s">
        <v>65</v>
      </c>
      <c r="T111" s="24" t="s">
        <v>136</v>
      </c>
    </row>
    <row r="112" spans="18:20" s="24" customFormat="1" ht="14.1" customHeight="1" x14ac:dyDescent="0.2">
      <c r="R112" s="24" t="s">
        <v>76</v>
      </c>
      <c r="S112" s="24" t="s">
        <v>65</v>
      </c>
      <c r="T112" s="24" t="s">
        <v>136</v>
      </c>
    </row>
    <row r="113" spans="18:20" s="24" customFormat="1" ht="14.1" customHeight="1" x14ac:dyDescent="0.2">
      <c r="R113" s="24" t="s">
        <v>73</v>
      </c>
      <c r="S113" s="24" t="s">
        <v>65</v>
      </c>
      <c r="T113" s="24" t="s">
        <v>136</v>
      </c>
    </row>
    <row r="114" spans="18:20" s="24" customFormat="1" ht="14.1" customHeight="1" x14ac:dyDescent="0.2">
      <c r="R114" s="24" t="s">
        <v>73</v>
      </c>
      <c r="S114" s="24" t="s">
        <v>65</v>
      </c>
      <c r="T114" s="24" t="s">
        <v>136</v>
      </c>
    </row>
    <row r="115" spans="18:20" s="24" customFormat="1" ht="14.1" customHeight="1" x14ac:dyDescent="0.2">
      <c r="R115" s="24" t="s">
        <v>59</v>
      </c>
      <c r="S115" s="24" t="s">
        <v>65</v>
      </c>
      <c r="T115" s="24" t="s">
        <v>136</v>
      </c>
    </row>
    <row r="116" spans="18:20" s="24" customFormat="1" ht="14.1" customHeight="1" x14ac:dyDescent="0.2">
      <c r="R116" s="24" t="s">
        <v>75</v>
      </c>
      <c r="S116" s="24" t="s">
        <v>65</v>
      </c>
      <c r="T116" s="24" t="s">
        <v>136</v>
      </c>
    </row>
    <row r="117" spans="18:20" s="24" customFormat="1" ht="14.1" customHeight="1" x14ac:dyDescent="0.2">
      <c r="R117" s="24" t="s">
        <v>20</v>
      </c>
      <c r="S117" s="24" t="s">
        <v>65</v>
      </c>
      <c r="T117" s="24" t="s">
        <v>136</v>
      </c>
    </row>
    <row r="118" spans="18:20" s="24" customFormat="1" ht="14.1" customHeight="1" x14ac:dyDescent="0.2">
      <c r="R118" s="24" t="s">
        <v>25</v>
      </c>
      <c r="S118" s="24" t="s">
        <v>65</v>
      </c>
      <c r="T118" s="24" t="s">
        <v>136</v>
      </c>
    </row>
    <row r="119" spans="18:20" s="24" customFormat="1" ht="14.1" customHeight="1" x14ac:dyDescent="0.2">
      <c r="R119" s="24" t="s">
        <v>19</v>
      </c>
      <c r="S119" s="24" t="s">
        <v>65</v>
      </c>
      <c r="T119" s="24" t="s">
        <v>136</v>
      </c>
    </row>
    <row r="120" spans="18:20" s="24" customFormat="1" ht="14.1" customHeight="1" x14ac:dyDescent="0.2">
      <c r="R120" s="24" t="s">
        <v>28</v>
      </c>
      <c r="S120" s="24" t="s">
        <v>65</v>
      </c>
      <c r="T120" s="24" t="s">
        <v>136</v>
      </c>
    </row>
    <row r="121" spans="18:20" s="24" customFormat="1" ht="14.1" customHeight="1" x14ac:dyDescent="0.2">
      <c r="R121" s="24" t="s">
        <v>24</v>
      </c>
      <c r="S121" s="24" t="s">
        <v>65</v>
      </c>
      <c r="T121" s="24" t="s">
        <v>136</v>
      </c>
    </row>
    <row r="122" spans="18:20" s="24" customFormat="1" ht="14.1" customHeight="1" x14ac:dyDescent="0.2">
      <c r="R122" s="24" t="s">
        <v>67</v>
      </c>
      <c r="S122" s="24" t="s">
        <v>65</v>
      </c>
      <c r="T122" s="24" t="s">
        <v>136</v>
      </c>
    </row>
    <row r="123" spans="18:20" s="24" customFormat="1" ht="14.1" customHeight="1" x14ac:dyDescent="0.2">
      <c r="R123" s="24" t="s">
        <v>87</v>
      </c>
      <c r="S123" s="24" t="s">
        <v>65</v>
      </c>
      <c r="T123" s="24" t="s">
        <v>136</v>
      </c>
    </row>
    <row r="124" spans="18:20" s="24" customFormat="1" ht="14.1" customHeight="1" x14ac:dyDescent="0.2">
      <c r="R124" s="24" t="s">
        <v>86</v>
      </c>
      <c r="S124" s="24" t="s">
        <v>65</v>
      </c>
      <c r="T124" s="24" t="s">
        <v>136</v>
      </c>
    </row>
    <row r="125" spans="18:20" s="24" customFormat="1" ht="14.1" customHeight="1" x14ac:dyDescent="0.2">
      <c r="R125" s="24" t="s">
        <v>27</v>
      </c>
      <c r="S125" s="24" t="s">
        <v>65</v>
      </c>
      <c r="T125" s="24" t="s">
        <v>136</v>
      </c>
    </row>
    <row r="126" spans="18:20" s="24" customFormat="1" ht="14.1" customHeight="1" x14ac:dyDescent="0.2">
      <c r="R126" s="24" t="s">
        <v>42</v>
      </c>
      <c r="S126" s="24" t="s">
        <v>65</v>
      </c>
      <c r="T126" s="24" t="s">
        <v>136</v>
      </c>
    </row>
    <row r="127" spans="18:20" s="24" customFormat="1" ht="14.1" customHeight="1" x14ac:dyDescent="0.2">
      <c r="R127" s="24" t="s">
        <v>44</v>
      </c>
      <c r="S127" s="24" t="s">
        <v>65</v>
      </c>
      <c r="T127" s="24" t="s">
        <v>136</v>
      </c>
    </row>
    <row r="128" spans="18:20" s="24" customFormat="1" ht="14.1" customHeight="1" x14ac:dyDescent="0.2">
      <c r="R128" s="24" t="s">
        <v>170</v>
      </c>
      <c r="S128" s="24" t="s">
        <v>137</v>
      </c>
      <c r="T128" s="24" t="s">
        <v>173</v>
      </c>
    </row>
    <row r="129" spans="18:20" s="24" customFormat="1" ht="14.1" customHeight="1" x14ac:dyDescent="0.2">
      <c r="R129" s="24" t="s">
        <v>56</v>
      </c>
      <c r="S129" s="24" t="s">
        <v>90</v>
      </c>
      <c r="T129" s="24" t="s">
        <v>136</v>
      </c>
    </row>
    <row r="130" spans="18:20" s="24" customFormat="1" ht="14.1" customHeight="1" x14ac:dyDescent="0.2">
      <c r="R130" s="24" t="s">
        <v>57</v>
      </c>
      <c r="S130" s="24" t="s">
        <v>90</v>
      </c>
      <c r="T130" s="24" t="s">
        <v>136</v>
      </c>
    </row>
    <row r="131" spans="18:20" s="24" customFormat="1" ht="14.1" customHeight="1" x14ac:dyDescent="0.2">
      <c r="R131" s="24" t="s">
        <v>171</v>
      </c>
      <c r="S131" s="24" t="s">
        <v>137</v>
      </c>
      <c r="T131" s="24" t="s">
        <v>173</v>
      </c>
    </row>
    <row r="132" spans="18:20" s="24" customFormat="1" ht="14.1" customHeight="1" x14ac:dyDescent="0.2">
      <c r="R132" s="24" t="s">
        <v>85</v>
      </c>
      <c r="S132" s="24" t="s">
        <v>65</v>
      </c>
      <c r="T132" s="24" t="s">
        <v>136</v>
      </c>
    </row>
    <row r="133" spans="18:20" s="24" customFormat="1" ht="14.1" customHeight="1" x14ac:dyDescent="0.2">
      <c r="R133" s="24" t="s">
        <v>53</v>
      </c>
      <c r="S133" s="24" t="s">
        <v>65</v>
      </c>
      <c r="T133" s="24" t="s">
        <v>136</v>
      </c>
    </row>
    <row r="134" spans="18:20" s="24" customFormat="1" ht="14.1" customHeight="1" x14ac:dyDescent="0.2">
      <c r="R134" s="24" t="s">
        <v>54</v>
      </c>
      <c r="S134" s="24" t="s">
        <v>79</v>
      </c>
      <c r="T134" s="24" t="s">
        <v>136</v>
      </c>
    </row>
    <row r="135" spans="18:20" s="24" customFormat="1" ht="14.1" customHeight="1" x14ac:dyDescent="0.2">
      <c r="R135" s="24" t="s">
        <v>55</v>
      </c>
      <c r="S135" s="24" t="s">
        <v>65</v>
      </c>
      <c r="T135" s="24" t="s">
        <v>136</v>
      </c>
    </row>
    <row r="136" spans="18:20" s="24" customFormat="1" ht="14.1" customHeight="1" x14ac:dyDescent="0.2">
      <c r="R136" s="24" t="s">
        <v>77</v>
      </c>
      <c r="S136" s="24" t="s">
        <v>65</v>
      </c>
      <c r="T136" s="24" t="s">
        <v>136</v>
      </c>
    </row>
    <row r="137" spans="18:20" s="24" customFormat="1" ht="14.1" customHeight="1" thickBot="1" x14ac:dyDescent="0.25">
      <c r="R137" s="24" t="s">
        <v>29</v>
      </c>
      <c r="S137" s="24" t="s">
        <v>65</v>
      </c>
      <c r="T137" s="24" t="s">
        <v>136</v>
      </c>
    </row>
    <row r="138" spans="18:20" s="24" customFormat="1" ht="14.1" customHeight="1" thickBot="1" x14ac:dyDescent="0.25">
      <c r="R138" s="40" t="s">
        <v>180</v>
      </c>
      <c r="S138" s="24" t="s">
        <v>137</v>
      </c>
      <c r="T138" s="24" t="s">
        <v>175</v>
      </c>
    </row>
    <row r="139" spans="18:20" s="24" customFormat="1" ht="14.1" customHeight="1" thickBot="1" x14ac:dyDescent="0.25">
      <c r="R139" s="41" t="s">
        <v>181</v>
      </c>
      <c r="S139" s="24" t="s">
        <v>137</v>
      </c>
      <c r="T139" s="24" t="s">
        <v>175</v>
      </c>
    </row>
    <row r="140" spans="18:20" s="24" customFormat="1" ht="14.1" customHeight="1" thickBot="1" x14ac:dyDescent="0.25">
      <c r="R140" s="42" t="s">
        <v>182</v>
      </c>
      <c r="S140" s="24" t="s">
        <v>137</v>
      </c>
      <c r="T140" s="24" t="s">
        <v>175</v>
      </c>
    </row>
    <row r="141" spans="18:20" ht="21.75" thickBot="1" x14ac:dyDescent="0.4">
      <c r="R141" s="41" t="s">
        <v>183</v>
      </c>
      <c r="S141" s="24" t="s">
        <v>137</v>
      </c>
      <c r="T141" s="24" t="s">
        <v>175</v>
      </c>
    </row>
    <row r="142" spans="18:20" ht="21.75" thickBot="1" x14ac:dyDescent="0.4">
      <c r="R142" s="42" t="s">
        <v>184</v>
      </c>
      <c r="S142" s="24" t="s">
        <v>137</v>
      </c>
      <c r="T142" s="24" t="s">
        <v>175</v>
      </c>
    </row>
    <row r="143" spans="18:20" ht="21.75" thickBot="1" x14ac:dyDescent="0.4">
      <c r="R143" s="41" t="s">
        <v>185</v>
      </c>
      <c r="S143" s="24" t="s">
        <v>137</v>
      </c>
      <c r="T143" s="24" t="s">
        <v>175</v>
      </c>
    </row>
  </sheetData>
  <sheetProtection algorithmName="SHA-512" hashValue="xy/FLddy3Xg5LH/gL5KiL61Yaskd144tQA+pXVj2t6ZvgGIlpkwpUMOiwzEYK01RNct3jb7eCaq83xAwwfEGpw==" saltValue="DJ3qL1yf/nanvsoZywVVng==" spinCount="100000" sheet="1" formatColumns="0" formatRows="0"/>
  <protectedRanges>
    <protectedRange sqref="E12:E15 F14 E17:E20 E23:F26 G25 E32 E34:F34" name="Rango1"/>
    <protectedRange sqref="B5:E7 H5:I7 B38:C45 G38 G41:I41" name="Rango2"/>
    <protectedRange sqref="I13 I18 I20 I22 I24 I26" name="Rango3"/>
  </protectedRanges>
  <mergeCells count="98">
    <mergeCell ref="H27:H28"/>
    <mergeCell ref="C27:C28"/>
    <mergeCell ref="D27:D28"/>
    <mergeCell ref="E27:E28"/>
    <mergeCell ref="F27:F28"/>
    <mergeCell ref="G27:G28"/>
    <mergeCell ref="I9:I11"/>
    <mergeCell ref="C21:C22"/>
    <mergeCell ref="D21:D22"/>
    <mergeCell ref="E21:E22"/>
    <mergeCell ref="H14:H15"/>
    <mergeCell ref="F21:F22"/>
    <mergeCell ref="G21:G22"/>
    <mergeCell ref="H21:H22"/>
    <mergeCell ref="D9:D11"/>
    <mergeCell ref="H9:H11"/>
    <mergeCell ref="A17:A22"/>
    <mergeCell ref="B17:B22"/>
    <mergeCell ref="C17:C18"/>
    <mergeCell ref="D17:D18"/>
    <mergeCell ref="E17:E18"/>
    <mergeCell ref="F17:F18"/>
    <mergeCell ref="G17:G18"/>
    <mergeCell ref="H17:H18"/>
    <mergeCell ref="H12:H13"/>
    <mergeCell ref="H1:I1"/>
    <mergeCell ref="B12:B16"/>
    <mergeCell ref="C12:C13"/>
    <mergeCell ref="D12:D13"/>
    <mergeCell ref="E12:E13"/>
    <mergeCell ref="F12:F13"/>
    <mergeCell ref="G12:G13"/>
    <mergeCell ref="A8:I8"/>
    <mergeCell ref="A9:A11"/>
    <mergeCell ref="C9:C11"/>
    <mergeCell ref="E9:G9"/>
    <mergeCell ref="A12:A16"/>
    <mergeCell ref="B9:B11"/>
    <mergeCell ref="A3:I3"/>
    <mergeCell ref="H2:I2"/>
    <mergeCell ref="F19:F20"/>
    <mergeCell ref="G19:G20"/>
    <mergeCell ref="C14:C15"/>
    <mergeCell ref="D14:D15"/>
    <mergeCell ref="E14:E15"/>
    <mergeCell ref="F14:F15"/>
    <mergeCell ref="G14:G15"/>
    <mergeCell ref="D19:D20"/>
    <mergeCell ref="E19:E20"/>
    <mergeCell ref="H19:H20"/>
    <mergeCell ref="A23:A28"/>
    <mergeCell ref="B23:B28"/>
    <mergeCell ref="C23:C24"/>
    <mergeCell ref="D23:D24"/>
    <mergeCell ref="E23:E24"/>
    <mergeCell ref="H25:H26"/>
    <mergeCell ref="C25:C26"/>
    <mergeCell ref="D25:D26"/>
    <mergeCell ref="E25:E26"/>
    <mergeCell ref="F25:F26"/>
    <mergeCell ref="G25:G26"/>
    <mergeCell ref="F23:F24"/>
    <mergeCell ref="G23:G24"/>
    <mergeCell ref="H23:H24"/>
    <mergeCell ref="C19:C20"/>
    <mergeCell ref="I29:I30"/>
    <mergeCell ref="C30:D30"/>
    <mergeCell ref="G39:H39"/>
    <mergeCell ref="C31:D31"/>
    <mergeCell ref="E31:H31"/>
    <mergeCell ref="C34:D35"/>
    <mergeCell ref="I31:I35"/>
    <mergeCell ref="H29:H30"/>
    <mergeCell ref="C29:D29"/>
    <mergeCell ref="G38:H38"/>
    <mergeCell ref="A55:C55"/>
    <mergeCell ref="A50:C50"/>
    <mergeCell ref="A51:C51"/>
    <mergeCell ref="G51:H51"/>
    <mergeCell ref="A52:C52"/>
    <mergeCell ref="A53:C53"/>
    <mergeCell ref="A54:C54"/>
    <mergeCell ref="G49:H49"/>
    <mergeCell ref="A49:C49"/>
    <mergeCell ref="B44:C44"/>
    <mergeCell ref="B1:G2"/>
    <mergeCell ref="A1:A2"/>
    <mergeCell ref="A38:A40"/>
    <mergeCell ref="A41:A43"/>
    <mergeCell ref="B6:C6"/>
    <mergeCell ref="B7:C7"/>
    <mergeCell ref="B5:E5"/>
    <mergeCell ref="B4:E4"/>
    <mergeCell ref="A32:B33"/>
    <mergeCell ref="C32:D33"/>
    <mergeCell ref="A34:B35"/>
    <mergeCell ref="A29:A31"/>
    <mergeCell ref="B29:B31"/>
  </mergeCells>
  <conditionalFormatting sqref="F30">
    <cfRule type="containsText" dxfId="103" priority="84" stopIfTrue="1" operator="containsText" text="INEFICIENTE">
      <formula>NOT(ISERROR(SEARCH("INEFICIENTE",F30)))</formula>
    </cfRule>
    <cfRule type="containsText" dxfId="102" priority="85" stopIfTrue="1" operator="containsText" text="EFICIENTE">
      <formula>NOT(ISERROR(SEARCH("EFICIENTE",F30)))</formula>
    </cfRule>
  </conditionalFormatting>
  <conditionalFormatting sqref="G30">
    <cfRule type="containsText" dxfId="101" priority="82" stopIfTrue="1" operator="containsText" text="ANTIECONOMICA">
      <formula>NOT(ISERROR(SEARCH("ANTIECONOMICA",G30)))</formula>
    </cfRule>
    <cfRule type="containsText" dxfId="100" priority="83" stopIfTrue="1" operator="containsText" text="ECONOMICA">
      <formula>NOT(ISERROR(SEARCH("ECONOMICA",G30)))</formula>
    </cfRule>
  </conditionalFormatting>
  <conditionalFormatting sqref="I13">
    <cfRule type="expression" dxfId="99" priority="78">
      <formula>$I$13="Sin salvedades"</formula>
    </cfRule>
    <cfRule type="expression" dxfId="98" priority="79">
      <formula>$I$13="Abstención"</formula>
    </cfRule>
    <cfRule type="expression" dxfId="97" priority="80">
      <formula>$I$13="Con salvedades"</formula>
    </cfRule>
    <cfRule type="expression" dxfId="96" priority="81">
      <formula>$I$13="Negativa"</formula>
    </cfRule>
  </conditionalFormatting>
  <conditionalFormatting sqref="I15">
    <cfRule type="expression" dxfId="95" priority="75">
      <formula>$I$15="INEFECTIVO"</formula>
    </cfRule>
    <cfRule type="expression" dxfId="94" priority="76">
      <formula>$I$15="Con Observaciones"</formula>
    </cfRule>
    <cfRule type="expression" dxfId="93" priority="77">
      <formula>$I$15="EFECTIVO"</formula>
    </cfRule>
  </conditionalFormatting>
  <conditionalFormatting sqref="E30">
    <cfRule type="top10" dxfId="92" priority="86" stopIfTrue="1" rank="10"/>
    <cfRule type="containsText" dxfId="91" priority="87" stopIfTrue="1" operator="containsText" text="INEFICAZ">
      <formula>NOT(ISERROR(SEARCH("INEFICAZ",E30)))</formula>
    </cfRule>
  </conditionalFormatting>
  <conditionalFormatting sqref="E31">
    <cfRule type="containsText" dxfId="90" priority="73" stopIfTrue="1" operator="containsText" text="NO SE FENECE">
      <formula>NOT(ISERROR(SEARCH("NO SE FENECE",E31)))</formula>
    </cfRule>
    <cfRule type="containsText" dxfId="89" priority="74" stopIfTrue="1" operator="containsText" text="SE FENECE">
      <formula>NOT(ISERROR(SEARCH("SE FENECE",E31)))</formula>
    </cfRule>
  </conditionalFormatting>
  <conditionalFormatting sqref="F33">
    <cfRule type="containsText" dxfId="88" priority="69" stopIfTrue="1" operator="containsText" text="INEFICIENTE">
      <formula>NOT(ISERROR(SEARCH("INEFICIENTE",F33)))</formula>
    </cfRule>
    <cfRule type="containsText" dxfId="87" priority="70" stopIfTrue="1" operator="containsText" text="EFICIENTE">
      <formula>NOT(ISERROR(SEARCH("EFICIENTE",F33)))</formula>
    </cfRule>
  </conditionalFormatting>
  <conditionalFormatting sqref="E33">
    <cfRule type="expression" dxfId="86" priority="17">
      <formula>$E$33="CON DEFICIENCIAS"</formula>
    </cfRule>
    <cfRule type="expression" dxfId="85" priority="71">
      <formula>$E$33="EFICIENTE"</formula>
    </cfRule>
    <cfRule type="expression" dxfId="84" priority="72">
      <formula>$E$33="INEFICIENTE"</formula>
    </cfRule>
  </conditionalFormatting>
  <conditionalFormatting sqref="F35">
    <cfRule type="containsText" dxfId="83" priority="67" stopIfTrue="1" operator="containsText" text="INEFECTIVO">
      <formula>NOT(ISERROR(SEARCH("INEFECTIVO",F35)))</formula>
    </cfRule>
    <cfRule type="containsText" dxfId="82" priority="68" stopIfTrue="1" operator="containsText" text="EFECTIVO">
      <formula>NOT(ISERROR(SEARCH("EFECTIVO",F35)))</formula>
    </cfRule>
  </conditionalFormatting>
  <conditionalFormatting sqref="E35">
    <cfRule type="top10" dxfId="81" priority="65" stopIfTrue="1" rank="10"/>
    <cfRule type="containsText" dxfId="80" priority="66" stopIfTrue="1" operator="containsText" text="INEFICAZ">
      <formula>NOT(ISERROR(SEARCH("INEFICAZ",E35)))</formula>
    </cfRule>
  </conditionalFormatting>
  <conditionalFormatting sqref="H29:H30">
    <cfRule type="cellIs" dxfId="79" priority="63" operator="lessThan">
      <formula>0.75</formula>
    </cfRule>
    <cfRule type="cellIs" dxfId="78" priority="64" operator="greaterThanOrEqual">
      <formula>0.75</formula>
    </cfRule>
  </conditionalFormatting>
  <conditionalFormatting sqref="I24">
    <cfRule type="expression" dxfId="77" priority="57">
      <formula>$I$24="INEFECTIVO"</formula>
    </cfRule>
    <cfRule type="expression" dxfId="76" priority="58">
      <formula>$I$24="MODERADAMENTE EFECTIVO"</formula>
    </cfRule>
    <cfRule type="expression" dxfId="75" priority="59">
      <formula>I$24="EFECTIVO"</formula>
    </cfRule>
  </conditionalFormatting>
  <conditionalFormatting sqref="E29">
    <cfRule type="cellIs" dxfId="74" priority="50" operator="between">
      <formula>0.75</formula>
      <formula>1</formula>
    </cfRule>
    <cfRule type="cellIs" dxfId="73" priority="51" operator="between">
      <formula>0</formula>
      <formula>0.749</formula>
    </cfRule>
  </conditionalFormatting>
  <conditionalFormatting sqref="F29:G29">
    <cfRule type="cellIs" dxfId="72" priority="48" operator="between">
      <formula>0.75</formula>
      <formula>1</formula>
    </cfRule>
    <cfRule type="cellIs" dxfId="71" priority="49" operator="between">
      <formula>0</formula>
      <formula>0.749</formula>
    </cfRule>
  </conditionalFormatting>
  <conditionalFormatting sqref="E31:H31">
    <cfRule type="containsText" dxfId="70" priority="46" operator="containsText" text="INEFECTIVO">
      <formula>NOT(ISERROR(SEARCH("INEFECTIVO",E31)))</formula>
    </cfRule>
    <cfRule type="containsText" dxfId="69" priority="47" operator="containsText" text="EFECTIVO">
      <formula>NOT(ISERROR(SEARCH("EFECTIVO",E31)))</formula>
    </cfRule>
  </conditionalFormatting>
  <conditionalFormatting sqref="H1">
    <cfRule type="cellIs" dxfId="68" priority="45" operator="equal">
      <formula>"ERROR"</formula>
    </cfRule>
  </conditionalFormatting>
  <conditionalFormatting sqref="H1">
    <cfRule type="cellIs" dxfId="67" priority="41" operator="equal">
      <formula>"INEXISTENTE"</formula>
    </cfRule>
    <cfRule type="cellIs" dxfId="66" priority="42" operator="equal">
      <formula>"INADECUADO"</formula>
    </cfRule>
    <cfRule type="cellIs" dxfId="65" priority="43" operator="equal">
      <formula>"PARCIALMENTE ADECUADO"</formula>
    </cfRule>
    <cfRule type="cellIs" dxfId="64" priority="44" operator="equal">
      <formula>"ADECUADO"</formula>
    </cfRule>
  </conditionalFormatting>
  <conditionalFormatting sqref="I16">
    <cfRule type="expression" dxfId="63" priority="40">
      <formula>$I$16="La calificación de los principios de Desempeño Financiero debe ser 0%, porque no hay razonabilidad de Estados Financieros"</formula>
    </cfRule>
  </conditionalFormatting>
  <conditionalFormatting sqref="I18">
    <cfRule type="expression" dxfId="62" priority="28">
      <formula>$I$18="Sin salvedades"</formula>
    </cfRule>
    <cfRule type="expression" dxfId="61" priority="29">
      <formula>$I$18="Abstención"</formula>
    </cfRule>
    <cfRule type="expression" dxfId="60" priority="30">
      <formula>$I$18="Con salvedades"</formula>
    </cfRule>
    <cfRule type="expression" dxfId="59" priority="31">
      <formula>$I$18="Negativa"</formula>
    </cfRule>
  </conditionalFormatting>
  <conditionalFormatting sqref="I20">
    <cfRule type="expression" dxfId="58" priority="20">
      <formula>$I$20="Sin salvedades"</formula>
    </cfRule>
    <cfRule type="expression" dxfId="57" priority="21">
      <formula>$I$20="Abstención"</formula>
    </cfRule>
    <cfRule type="expression" dxfId="56" priority="22">
      <formula>$I$20="Con salvedades"</formula>
    </cfRule>
    <cfRule type="expression" dxfId="55" priority="23">
      <formula>$I$20="Negativa"</formula>
    </cfRule>
  </conditionalFormatting>
  <conditionalFormatting sqref="I22">
    <cfRule type="expression" dxfId="54" priority="13">
      <formula>$I$22="Sin salvedades"</formula>
    </cfRule>
    <cfRule type="expression" dxfId="53" priority="14">
      <formula>$I$22="Abstención"</formula>
    </cfRule>
    <cfRule type="expression" dxfId="52" priority="15">
      <formula>$I$22="Con salvedades"</formula>
    </cfRule>
    <cfRule type="expression" dxfId="51" priority="16">
      <formula>$I$22="Negativa"</formula>
    </cfRule>
  </conditionalFormatting>
  <conditionalFormatting sqref="I26">
    <cfRule type="expression" dxfId="50" priority="4">
      <formula>$I$26="INEFECTIVO"</formula>
    </cfRule>
    <cfRule type="expression" dxfId="49" priority="5">
      <formula>$I$26="MODERADAMENTE EFECTIVO"</formula>
    </cfRule>
    <cfRule type="expression" dxfId="48" priority="6">
      <formula>I$26="EFECTIVO"</formula>
    </cfRule>
  </conditionalFormatting>
  <conditionalFormatting sqref="I28">
    <cfRule type="expression" dxfId="47" priority="1">
      <formula>$I$28="INEFECTIVO"</formula>
    </cfRule>
    <cfRule type="expression" dxfId="46" priority="2">
      <formula>$I$28="MODERADAMENTE EFECTIVO"</formula>
    </cfRule>
    <cfRule type="expression" dxfId="45" priority="3">
      <formula>I$28="EFECTIVO"</formula>
    </cfRule>
  </conditionalFormatting>
  <pageMargins left="0.7" right="0.7" top="0.75" bottom="0.75" header="0.3" footer="0.3"/>
  <pageSetup scale="39" fitToHeight="2" orientation="landscape" horizontalDpi="4294967294" verticalDpi="4294967295" r:id="rId1"/>
  <ignoredErrors>
    <ignoredError sqref="D21" formula="1"/>
  </ignoredErrors>
  <drawing r:id="rId2"/>
  <tableParts count="4">
    <tablePart r:id="rId3"/>
    <tablePart r:id="rId4"/>
    <tablePart r:id="rId5"/>
    <tablePart r:id="rId6"/>
  </tableParts>
  <extLst>
    <ext xmlns:x14="http://schemas.microsoft.com/office/spreadsheetml/2009/9/main" uri="{CCE6A557-97BC-4b89-ADB6-D9C93CAAB3DF}">
      <x14:dataValidations xmlns:xm="http://schemas.microsoft.com/office/excel/2006/main" count="3">
        <x14:dataValidation type="list" allowBlank="1" showInputMessage="1" showErrorMessage="1">
          <x14:formula1>
            <xm:f>LISTAS!$F$3:$F$100</xm:f>
          </x14:formula1>
          <xm:sqref>B5:E5</xm:sqref>
        </x14:dataValidation>
        <x14:dataValidation type="list" allowBlank="1" showInputMessage="1" showErrorMessage="1">
          <x14:formula1>
            <xm:f>LISTAS!$AB$8:$AB$11</xm:f>
          </x14:formula1>
          <xm:sqref>I13 I18 I20 I22</xm:sqref>
        </x14:dataValidation>
        <x14:dataValidation type="list" allowBlank="1" showInputMessage="1" showErrorMessage="1">
          <x14:formula1>
            <xm:f>LISTAS!$AC$8:$AC$11</xm:f>
          </x14:formula1>
          <xm:sqref>I24 I26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P701"/>
  <sheetViews>
    <sheetView topLeftCell="A152" workbookViewId="0">
      <selection activeCell="A165" sqref="A165:P261"/>
    </sheetView>
  </sheetViews>
  <sheetFormatPr baseColWidth="10" defaultRowHeight="15" x14ac:dyDescent="0.25"/>
  <sheetData>
    <row r="1" spans="1:16" s="113" customFormat="1" x14ac:dyDescent="0.25"/>
    <row r="2" spans="1:16" ht="15" customHeight="1" x14ac:dyDescent="0.25">
      <c r="A2" s="250" t="s">
        <v>381</v>
      </c>
      <c r="B2" s="250"/>
      <c r="C2" s="250"/>
      <c r="D2" s="250"/>
      <c r="E2" s="250"/>
      <c r="F2" s="250"/>
      <c r="G2" s="250"/>
      <c r="H2" s="250"/>
      <c r="I2" s="250"/>
      <c r="J2" s="250"/>
      <c r="K2" s="250"/>
      <c r="L2" s="250"/>
      <c r="M2" s="250"/>
      <c r="N2" s="250"/>
      <c r="O2" s="250"/>
      <c r="P2" s="250"/>
    </row>
    <row r="3" spans="1:16" x14ac:dyDescent="0.25">
      <c r="A3" s="250"/>
      <c r="B3" s="250"/>
      <c r="C3" s="250"/>
      <c r="D3" s="250"/>
      <c r="E3" s="250"/>
      <c r="F3" s="250"/>
      <c r="G3" s="250"/>
      <c r="H3" s="250"/>
      <c r="I3" s="250"/>
      <c r="J3" s="250"/>
      <c r="K3" s="250"/>
      <c r="L3" s="250"/>
      <c r="M3" s="250"/>
      <c r="N3" s="250"/>
      <c r="O3" s="250"/>
      <c r="P3" s="250"/>
    </row>
    <row r="4" spans="1:16" x14ac:dyDescent="0.25">
      <c r="A4" s="250"/>
      <c r="B4" s="250"/>
      <c r="C4" s="250"/>
      <c r="D4" s="250"/>
      <c r="E4" s="250"/>
      <c r="F4" s="250"/>
      <c r="G4" s="250"/>
      <c r="H4" s="250"/>
      <c r="I4" s="250"/>
      <c r="J4" s="250"/>
      <c r="K4" s="250"/>
      <c r="L4" s="250"/>
      <c r="M4" s="250"/>
      <c r="N4" s="250"/>
      <c r="O4" s="250"/>
      <c r="P4" s="250"/>
    </row>
    <row r="5" spans="1:16" x14ac:dyDescent="0.25">
      <c r="A5" s="250"/>
      <c r="B5" s="250"/>
      <c r="C5" s="250"/>
      <c r="D5" s="250"/>
      <c r="E5" s="250"/>
      <c r="F5" s="250"/>
      <c r="G5" s="250"/>
      <c r="H5" s="250"/>
      <c r="I5" s="250"/>
      <c r="J5" s="250"/>
      <c r="K5" s="250"/>
      <c r="L5" s="250"/>
      <c r="M5" s="250"/>
      <c r="N5" s="250"/>
      <c r="O5" s="250"/>
      <c r="P5" s="250"/>
    </row>
    <row r="6" spans="1:16" x14ac:dyDescent="0.25">
      <c r="A6" s="250"/>
      <c r="B6" s="250"/>
      <c r="C6" s="250"/>
      <c r="D6" s="250"/>
      <c r="E6" s="250"/>
      <c r="F6" s="250"/>
      <c r="G6" s="250"/>
      <c r="H6" s="250"/>
      <c r="I6" s="250"/>
      <c r="J6" s="250"/>
      <c r="K6" s="250"/>
      <c r="L6" s="250"/>
      <c r="M6" s="250"/>
      <c r="N6" s="250"/>
      <c r="O6" s="250"/>
      <c r="P6" s="250"/>
    </row>
    <row r="7" spans="1:16" x14ac:dyDescent="0.25">
      <c r="A7" s="250"/>
      <c r="B7" s="250"/>
      <c r="C7" s="250"/>
      <c r="D7" s="250"/>
      <c r="E7" s="250"/>
      <c r="F7" s="250"/>
      <c r="G7" s="250"/>
      <c r="H7" s="250"/>
      <c r="I7" s="250"/>
      <c r="J7" s="250"/>
      <c r="K7" s="250"/>
      <c r="L7" s="250"/>
      <c r="M7" s="250"/>
      <c r="N7" s="250"/>
      <c r="O7" s="250"/>
      <c r="P7" s="250"/>
    </row>
    <row r="8" spans="1:16" x14ac:dyDescent="0.25">
      <c r="A8" s="250"/>
      <c r="B8" s="250"/>
      <c r="C8" s="250"/>
      <c r="D8" s="250"/>
      <c r="E8" s="250"/>
      <c r="F8" s="250"/>
      <c r="G8" s="250"/>
      <c r="H8" s="250"/>
      <c r="I8" s="250"/>
      <c r="J8" s="250"/>
      <c r="K8" s="250"/>
      <c r="L8" s="250"/>
      <c r="M8" s="250"/>
      <c r="N8" s="250"/>
      <c r="O8" s="250"/>
      <c r="P8" s="250"/>
    </row>
    <row r="9" spans="1:16" x14ac:dyDescent="0.25">
      <c r="A9" s="250"/>
      <c r="B9" s="250"/>
      <c r="C9" s="250"/>
      <c r="D9" s="250"/>
      <c r="E9" s="250"/>
      <c r="F9" s="250"/>
      <c r="G9" s="250"/>
      <c r="H9" s="250"/>
      <c r="I9" s="250"/>
      <c r="J9" s="250"/>
      <c r="K9" s="250"/>
      <c r="L9" s="250"/>
      <c r="M9" s="250"/>
      <c r="N9" s="250"/>
      <c r="O9" s="250"/>
      <c r="P9" s="250"/>
    </row>
    <row r="10" spans="1:16" x14ac:dyDescent="0.25">
      <c r="A10" s="250"/>
      <c r="B10" s="250"/>
      <c r="C10" s="250"/>
      <c r="D10" s="250"/>
      <c r="E10" s="250"/>
      <c r="F10" s="250"/>
      <c r="G10" s="250"/>
      <c r="H10" s="250"/>
      <c r="I10" s="250"/>
      <c r="J10" s="250"/>
      <c r="K10" s="250"/>
      <c r="L10" s="250"/>
      <c r="M10" s="250"/>
      <c r="N10" s="250"/>
      <c r="O10" s="250"/>
      <c r="P10" s="250"/>
    </row>
    <row r="11" spans="1:16" x14ac:dyDescent="0.25">
      <c r="A11" s="250"/>
      <c r="B11" s="250"/>
      <c r="C11" s="250"/>
      <c r="D11" s="250"/>
      <c r="E11" s="250"/>
      <c r="F11" s="250"/>
      <c r="G11" s="250"/>
      <c r="H11" s="250"/>
      <c r="I11" s="250"/>
      <c r="J11" s="250"/>
      <c r="K11" s="250"/>
      <c r="L11" s="250"/>
      <c r="M11" s="250"/>
      <c r="N11" s="250"/>
      <c r="O11" s="250"/>
      <c r="P11" s="250"/>
    </row>
    <row r="12" spans="1:16" x14ac:dyDescent="0.25">
      <c r="A12" s="250"/>
      <c r="B12" s="250"/>
      <c r="C12" s="250"/>
      <c r="D12" s="250"/>
      <c r="E12" s="250"/>
      <c r="F12" s="250"/>
      <c r="G12" s="250"/>
      <c r="H12" s="250"/>
      <c r="I12" s="250"/>
      <c r="J12" s="250"/>
      <c r="K12" s="250"/>
      <c r="L12" s="250"/>
      <c r="M12" s="250"/>
      <c r="N12" s="250"/>
      <c r="O12" s="250"/>
      <c r="P12" s="250"/>
    </row>
    <row r="13" spans="1:16" x14ac:dyDescent="0.25">
      <c r="A13" s="250"/>
      <c r="B13" s="250"/>
      <c r="C13" s="250"/>
      <c r="D13" s="250"/>
      <c r="E13" s="250"/>
      <c r="F13" s="250"/>
      <c r="G13" s="250"/>
      <c r="H13" s="250"/>
      <c r="I13" s="250"/>
      <c r="J13" s="250"/>
      <c r="K13" s="250"/>
      <c r="L13" s="250"/>
      <c r="M13" s="250"/>
      <c r="N13" s="250"/>
      <c r="O13" s="250"/>
      <c r="P13" s="250"/>
    </row>
    <row r="14" spans="1:16" x14ac:dyDescent="0.25">
      <c r="A14" s="250"/>
      <c r="B14" s="250"/>
      <c r="C14" s="250"/>
      <c r="D14" s="250"/>
      <c r="E14" s="250"/>
      <c r="F14" s="250"/>
      <c r="G14" s="250"/>
      <c r="H14" s="250"/>
      <c r="I14" s="250"/>
      <c r="J14" s="250"/>
      <c r="K14" s="250"/>
      <c r="L14" s="250"/>
      <c r="M14" s="250"/>
      <c r="N14" s="250"/>
      <c r="O14" s="250"/>
      <c r="P14" s="250"/>
    </row>
    <row r="15" spans="1:16" x14ac:dyDescent="0.25">
      <c r="A15" s="250"/>
      <c r="B15" s="250"/>
      <c r="C15" s="250"/>
      <c r="D15" s="250"/>
      <c r="E15" s="250"/>
      <c r="F15" s="250"/>
      <c r="G15" s="250"/>
      <c r="H15" s="250"/>
      <c r="I15" s="250"/>
      <c r="J15" s="250"/>
      <c r="K15" s="250"/>
      <c r="L15" s="250"/>
      <c r="M15" s="250"/>
      <c r="N15" s="250"/>
      <c r="O15" s="250"/>
      <c r="P15" s="250"/>
    </row>
    <row r="16" spans="1:16" x14ac:dyDescent="0.25">
      <c r="A16" s="250"/>
      <c r="B16" s="250"/>
      <c r="C16" s="250"/>
      <c r="D16" s="250"/>
      <c r="E16" s="250"/>
      <c r="F16" s="250"/>
      <c r="G16" s="250"/>
      <c r="H16" s="250"/>
      <c r="I16" s="250"/>
      <c r="J16" s="250"/>
      <c r="K16" s="250"/>
      <c r="L16" s="250"/>
      <c r="M16" s="250"/>
      <c r="N16" s="250"/>
      <c r="O16" s="250"/>
      <c r="P16" s="250"/>
    </row>
    <row r="17" spans="1:16" x14ac:dyDescent="0.25">
      <c r="A17" s="250"/>
      <c r="B17" s="250"/>
      <c r="C17" s="250"/>
      <c r="D17" s="250"/>
      <c r="E17" s="250"/>
      <c r="F17" s="250"/>
      <c r="G17" s="250"/>
      <c r="H17" s="250"/>
      <c r="I17" s="250"/>
      <c r="J17" s="250"/>
      <c r="K17" s="250"/>
      <c r="L17" s="250"/>
      <c r="M17" s="250"/>
      <c r="N17" s="250"/>
      <c r="O17" s="250"/>
      <c r="P17" s="250"/>
    </row>
    <row r="18" spans="1:16" x14ac:dyDescent="0.25">
      <c r="A18" s="250"/>
      <c r="B18" s="250"/>
      <c r="C18" s="250"/>
      <c r="D18" s="250"/>
      <c r="E18" s="250"/>
      <c r="F18" s="250"/>
      <c r="G18" s="250"/>
      <c r="H18" s="250"/>
      <c r="I18" s="250"/>
      <c r="J18" s="250"/>
      <c r="K18" s="250"/>
      <c r="L18" s="250"/>
      <c r="M18" s="250"/>
      <c r="N18" s="250"/>
      <c r="O18" s="250"/>
      <c r="P18" s="250"/>
    </row>
    <row r="19" spans="1:16" x14ac:dyDescent="0.25">
      <c r="A19" s="250"/>
      <c r="B19" s="250"/>
      <c r="C19" s="250"/>
      <c r="D19" s="250"/>
      <c r="E19" s="250"/>
      <c r="F19" s="250"/>
      <c r="G19" s="250"/>
      <c r="H19" s="250"/>
      <c r="I19" s="250"/>
      <c r="J19" s="250"/>
      <c r="K19" s="250"/>
      <c r="L19" s="250"/>
      <c r="M19" s="250"/>
      <c r="N19" s="250"/>
      <c r="O19" s="250"/>
      <c r="P19" s="250"/>
    </row>
    <row r="20" spans="1:16" x14ac:dyDescent="0.25">
      <c r="A20" s="250"/>
      <c r="B20" s="250"/>
      <c r="C20" s="250"/>
      <c r="D20" s="250"/>
      <c r="E20" s="250"/>
      <c r="F20" s="250"/>
      <c r="G20" s="250"/>
      <c r="H20" s="250"/>
      <c r="I20" s="250"/>
      <c r="J20" s="250"/>
      <c r="K20" s="250"/>
      <c r="L20" s="250"/>
      <c r="M20" s="250"/>
      <c r="N20" s="250"/>
      <c r="O20" s="250"/>
      <c r="P20" s="250"/>
    </row>
    <row r="21" spans="1:16" x14ac:dyDescent="0.25">
      <c r="A21" s="250"/>
      <c r="B21" s="250"/>
      <c r="C21" s="250"/>
      <c r="D21" s="250"/>
      <c r="E21" s="250"/>
      <c r="F21" s="250"/>
      <c r="G21" s="250"/>
      <c r="H21" s="250"/>
      <c r="I21" s="250"/>
      <c r="J21" s="250"/>
      <c r="K21" s="250"/>
      <c r="L21" s="250"/>
      <c r="M21" s="250"/>
      <c r="N21" s="250"/>
      <c r="O21" s="250"/>
      <c r="P21" s="250"/>
    </row>
    <row r="22" spans="1:16" x14ac:dyDescent="0.25">
      <c r="A22" s="250"/>
      <c r="B22" s="250"/>
      <c r="C22" s="250"/>
      <c r="D22" s="250"/>
      <c r="E22" s="250"/>
      <c r="F22" s="250"/>
      <c r="G22" s="250"/>
      <c r="H22" s="250"/>
      <c r="I22" s="250"/>
      <c r="J22" s="250"/>
      <c r="K22" s="250"/>
      <c r="L22" s="250"/>
      <c r="M22" s="250"/>
      <c r="N22" s="250"/>
      <c r="O22" s="250"/>
      <c r="P22" s="250"/>
    </row>
    <row r="23" spans="1:16" x14ac:dyDescent="0.25">
      <c r="A23" s="250"/>
      <c r="B23" s="250"/>
      <c r="C23" s="250"/>
      <c r="D23" s="250"/>
      <c r="E23" s="250"/>
      <c r="F23" s="250"/>
      <c r="G23" s="250"/>
      <c r="H23" s="250"/>
      <c r="I23" s="250"/>
      <c r="J23" s="250"/>
      <c r="K23" s="250"/>
      <c r="L23" s="250"/>
      <c r="M23" s="250"/>
      <c r="N23" s="250"/>
      <c r="O23" s="250"/>
      <c r="P23" s="250"/>
    </row>
    <row r="24" spans="1:16" x14ac:dyDescent="0.25">
      <c r="A24" s="250"/>
      <c r="B24" s="250"/>
      <c r="C24" s="250"/>
      <c r="D24" s="250"/>
      <c r="E24" s="250"/>
      <c r="F24" s="250"/>
      <c r="G24" s="250"/>
      <c r="H24" s="250"/>
      <c r="I24" s="250"/>
      <c r="J24" s="250"/>
      <c r="K24" s="250"/>
      <c r="L24" s="250"/>
      <c r="M24" s="250"/>
      <c r="N24" s="250"/>
      <c r="O24" s="250"/>
      <c r="P24" s="250"/>
    </row>
    <row r="25" spans="1:16" x14ac:dyDescent="0.25">
      <c r="A25" s="250"/>
      <c r="B25" s="250"/>
      <c r="C25" s="250"/>
      <c r="D25" s="250"/>
      <c r="E25" s="250"/>
      <c r="F25" s="250"/>
      <c r="G25" s="250"/>
      <c r="H25" s="250"/>
      <c r="I25" s="250"/>
      <c r="J25" s="250"/>
      <c r="K25" s="250"/>
      <c r="L25" s="250"/>
      <c r="M25" s="250"/>
      <c r="N25" s="250"/>
      <c r="O25" s="250"/>
      <c r="P25" s="250"/>
    </row>
    <row r="26" spans="1:16" x14ac:dyDescent="0.25">
      <c r="A26" s="250"/>
      <c r="B26" s="250"/>
      <c r="C26" s="250"/>
      <c r="D26" s="250"/>
      <c r="E26" s="250"/>
      <c r="F26" s="250"/>
      <c r="G26" s="250"/>
      <c r="H26" s="250"/>
      <c r="I26" s="250"/>
      <c r="J26" s="250"/>
      <c r="K26" s="250"/>
      <c r="L26" s="250"/>
      <c r="M26" s="250"/>
      <c r="N26" s="250"/>
      <c r="O26" s="250"/>
      <c r="P26" s="250"/>
    </row>
    <row r="27" spans="1:16" x14ac:dyDescent="0.25">
      <c r="A27" s="250"/>
      <c r="B27" s="250"/>
      <c r="C27" s="250"/>
      <c r="D27" s="250"/>
      <c r="E27" s="250"/>
      <c r="F27" s="250"/>
      <c r="G27" s="250"/>
      <c r="H27" s="250"/>
      <c r="I27" s="250"/>
      <c r="J27" s="250"/>
      <c r="K27" s="250"/>
      <c r="L27" s="250"/>
      <c r="M27" s="250"/>
      <c r="N27" s="250"/>
      <c r="O27" s="250"/>
      <c r="P27" s="250"/>
    </row>
    <row r="28" spans="1:16" x14ac:dyDescent="0.25">
      <c r="A28" s="250"/>
      <c r="B28" s="250"/>
      <c r="C28" s="250"/>
      <c r="D28" s="250"/>
      <c r="E28" s="250"/>
      <c r="F28" s="250"/>
      <c r="G28" s="250"/>
      <c r="H28" s="250"/>
      <c r="I28" s="250"/>
      <c r="J28" s="250"/>
      <c r="K28" s="250"/>
      <c r="L28" s="250"/>
      <c r="M28" s="250"/>
      <c r="N28" s="250"/>
      <c r="O28" s="250"/>
      <c r="P28" s="250"/>
    </row>
    <row r="29" spans="1:16" x14ac:dyDescent="0.25">
      <c r="A29" s="250"/>
      <c r="B29" s="250"/>
      <c r="C29" s="250"/>
      <c r="D29" s="250"/>
      <c r="E29" s="250"/>
      <c r="F29" s="250"/>
      <c r="G29" s="250"/>
      <c r="H29" s="250"/>
      <c r="I29" s="250"/>
      <c r="J29" s="250"/>
      <c r="K29" s="250"/>
      <c r="L29" s="250"/>
      <c r="M29" s="250"/>
      <c r="N29" s="250"/>
      <c r="O29" s="250"/>
      <c r="P29" s="250"/>
    </row>
    <row r="30" spans="1:16" x14ac:dyDescent="0.25">
      <c r="A30" s="250"/>
      <c r="B30" s="250"/>
      <c r="C30" s="250"/>
      <c r="D30" s="250"/>
      <c r="E30" s="250"/>
      <c r="F30" s="250"/>
      <c r="G30" s="250"/>
      <c r="H30" s="250"/>
      <c r="I30" s="250"/>
      <c r="J30" s="250"/>
      <c r="K30" s="250"/>
      <c r="L30" s="250"/>
      <c r="M30" s="250"/>
      <c r="N30" s="250"/>
      <c r="O30" s="250"/>
      <c r="P30" s="250"/>
    </row>
    <row r="31" spans="1:16" x14ac:dyDescent="0.25">
      <c r="A31" s="250"/>
      <c r="B31" s="250"/>
      <c r="C31" s="250"/>
      <c r="D31" s="250"/>
      <c r="E31" s="250"/>
      <c r="F31" s="250"/>
      <c r="G31" s="250"/>
      <c r="H31" s="250"/>
      <c r="I31" s="250"/>
      <c r="J31" s="250"/>
      <c r="K31" s="250"/>
      <c r="L31" s="250"/>
      <c r="M31" s="250"/>
      <c r="N31" s="250"/>
      <c r="O31" s="250"/>
      <c r="P31" s="250"/>
    </row>
    <row r="32" spans="1:16" x14ac:dyDescent="0.25">
      <c r="A32" s="250"/>
      <c r="B32" s="250"/>
      <c r="C32" s="250"/>
      <c r="D32" s="250"/>
      <c r="E32" s="250"/>
      <c r="F32" s="250"/>
      <c r="G32" s="250"/>
      <c r="H32" s="250"/>
      <c r="I32" s="250"/>
      <c r="J32" s="250"/>
      <c r="K32" s="250"/>
      <c r="L32" s="250"/>
      <c r="M32" s="250"/>
      <c r="N32" s="250"/>
      <c r="O32" s="250"/>
      <c r="P32" s="250"/>
    </row>
    <row r="33" spans="1:16" x14ac:dyDescent="0.25">
      <c r="A33" s="250"/>
      <c r="B33" s="250"/>
      <c r="C33" s="250"/>
      <c r="D33" s="250"/>
      <c r="E33" s="250"/>
      <c r="F33" s="250"/>
      <c r="G33" s="250"/>
      <c r="H33" s="250"/>
      <c r="I33" s="250"/>
      <c r="J33" s="250"/>
      <c r="K33" s="250"/>
      <c r="L33" s="250"/>
      <c r="M33" s="250"/>
      <c r="N33" s="250"/>
      <c r="O33" s="250"/>
      <c r="P33" s="250"/>
    </row>
    <row r="34" spans="1:16" x14ac:dyDescent="0.25">
      <c r="A34" s="250"/>
      <c r="B34" s="250"/>
      <c r="C34" s="250"/>
      <c r="D34" s="250"/>
      <c r="E34" s="250"/>
      <c r="F34" s="250"/>
      <c r="G34" s="250"/>
      <c r="H34" s="250"/>
      <c r="I34" s="250"/>
      <c r="J34" s="250"/>
      <c r="K34" s="250"/>
      <c r="L34" s="250"/>
      <c r="M34" s="250"/>
      <c r="N34" s="250"/>
      <c r="O34" s="250"/>
      <c r="P34" s="250"/>
    </row>
    <row r="35" spans="1:16" x14ac:dyDescent="0.25">
      <c r="A35" s="250"/>
      <c r="B35" s="250"/>
      <c r="C35" s="250"/>
      <c r="D35" s="250"/>
      <c r="E35" s="250"/>
      <c r="F35" s="250"/>
      <c r="G35" s="250"/>
      <c r="H35" s="250"/>
      <c r="I35" s="250"/>
      <c r="J35" s="250"/>
      <c r="K35" s="250"/>
      <c r="L35" s="250"/>
      <c r="M35" s="250"/>
      <c r="N35" s="250"/>
      <c r="O35" s="250"/>
      <c r="P35" s="250"/>
    </row>
    <row r="36" spans="1:16" x14ac:dyDescent="0.25">
      <c r="A36" s="250"/>
      <c r="B36" s="250"/>
      <c r="C36" s="250"/>
      <c r="D36" s="250"/>
      <c r="E36" s="250"/>
      <c r="F36" s="250"/>
      <c r="G36" s="250"/>
      <c r="H36" s="250"/>
      <c r="I36" s="250"/>
      <c r="J36" s="250"/>
      <c r="K36" s="250"/>
      <c r="L36" s="250"/>
      <c r="M36" s="250"/>
      <c r="N36" s="250"/>
      <c r="O36" s="250"/>
      <c r="P36" s="250"/>
    </row>
    <row r="37" spans="1:16" x14ac:dyDescent="0.25">
      <c r="A37" s="250"/>
      <c r="B37" s="250"/>
      <c r="C37" s="250"/>
      <c r="D37" s="250"/>
      <c r="E37" s="250"/>
      <c r="F37" s="250"/>
      <c r="G37" s="250"/>
      <c r="H37" s="250"/>
      <c r="I37" s="250"/>
      <c r="J37" s="250"/>
      <c r="K37" s="250"/>
      <c r="L37" s="250"/>
      <c r="M37" s="250"/>
      <c r="N37" s="250"/>
      <c r="O37" s="250"/>
      <c r="P37" s="250"/>
    </row>
    <row r="38" spans="1:16" x14ac:dyDescent="0.25">
      <c r="A38" s="250"/>
      <c r="B38" s="250"/>
      <c r="C38" s="250"/>
      <c r="D38" s="250"/>
      <c r="E38" s="250"/>
      <c r="F38" s="250"/>
      <c r="G38" s="250"/>
      <c r="H38" s="250"/>
      <c r="I38" s="250"/>
      <c r="J38" s="250"/>
      <c r="K38" s="250"/>
      <c r="L38" s="250"/>
      <c r="M38" s="250"/>
      <c r="N38" s="250"/>
      <c r="O38" s="250"/>
      <c r="P38" s="250"/>
    </row>
    <row r="39" spans="1:16" x14ac:dyDescent="0.25">
      <c r="A39" s="250"/>
      <c r="B39" s="250"/>
      <c r="C39" s="250"/>
      <c r="D39" s="250"/>
      <c r="E39" s="250"/>
      <c r="F39" s="250"/>
      <c r="G39" s="250"/>
      <c r="H39" s="250"/>
      <c r="I39" s="250"/>
      <c r="J39" s="250"/>
      <c r="K39" s="250"/>
      <c r="L39" s="250"/>
      <c r="M39" s="250"/>
      <c r="N39" s="250"/>
      <c r="O39" s="250"/>
      <c r="P39" s="250"/>
    </row>
    <row r="40" spans="1:16" x14ac:dyDescent="0.25">
      <c r="A40" s="250"/>
      <c r="B40" s="250"/>
      <c r="C40" s="250"/>
      <c r="D40" s="250"/>
      <c r="E40" s="250"/>
      <c r="F40" s="250"/>
      <c r="G40" s="250"/>
      <c r="H40" s="250"/>
      <c r="I40" s="250"/>
      <c r="J40" s="250"/>
      <c r="K40" s="250"/>
      <c r="L40" s="250"/>
      <c r="M40" s="250"/>
      <c r="N40" s="250"/>
      <c r="O40" s="250"/>
      <c r="P40" s="250"/>
    </row>
    <row r="41" spans="1:16" x14ac:dyDescent="0.25">
      <c r="A41" s="250"/>
      <c r="B41" s="250"/>
      <c r="C41" s="250"/>
      <c r="D41" s="250"/>
      <c r="E41" s="250"/>
      <c r="F41" s="250"/>
      <c r="G41" s="250"/>
      <c r="H41" s="250"/>
      <c r="I41" s="250"/>
      <c r="J41" s="250"/>
      <c r="K41" s="250"/>
      <c r="L41" s="250"/>
      <c r="M41" s="250"/>
      <c r="N41" s="250"/>
      <c r="O41" s="250"/>
      <c r="P41" s="250"/>
    </row>
    <row r="42" spans="1:16" x14ac:dyDescent="0.25">
      <c r="A42" s="250"/>
      <c r="B42" s="250"/>
      <c r="C42" s="250"/>
      <c r="D42" s="250"/>
      <c r="E42" s="250"/>
      <c r="F42" s="250"/>
      <c r="G42" s="250"/>
      <c r="H42" s="250"/>
      <c r="I42" s="250"/>
      <c r="J42" s="250"/>
      <c r="K42" s="250"/>
      <c r="L42" s="250"/>
      <c r="M42" s="250"/>
      <c r="N42" s="250"/>
      <c r="O42" s="250"/>
      <c r="P42" s="250"/>
    </row>
    <row r="43" spans="1:16" x14ac:dyDescent="0.25">
      <c r="A43" s="250"/>
      <c r="B43" s="250"/>
      <c r="C43" s="250"/>
      <c r="D43" s="250"/>
      <c r="E43" s="250"/>
      <c r="F43" s="250"/>
      <c r="G43" s="250"/>
      <c r="H43" s="250"/>
      <c r="I43" s="250"/>
      <c r="J43" s="250"/>
      <c r="K43" s="250"/>
      <c r="L43" s="250"/>
      <c r="M43" s="250"/>
      <c r="N43" s="250"/>
      <c r="O43" s="250"/>
      <c r="P43" s="250"/>
    </row>
    <row r="44" spans="1:16" x14ac:dyDescent="0.25">
      <c r="A44" s="250"/>
      <c r="B44" s="250"/>
      <c r="C44" s="250"/>
      <c r="D44" s="250"/>
      <c r="E44" s="250"/>
      <c r="F44" s="250"/>
      <c r="G44" s="250"/>
      <c r="H44" s="250"/>
      <c r="I44" s="250"/>
      <c r="J44" s="250"/>
      <c r="K44" s="250"/>
      <c r="L44" s="250"/>
      <c r="M44" s="250"/>
      <c r="N44" s="250"/>
      <c r="O44" s="250"/>
      <c r="P44" s="250"/>
    </row>
    <row r="45" spans="1:16" x14ac:dyDescent="0.25">
      <c r="A45" s="250"/>
      <c r="B45" s="250"/>
      <c r="C45" s="250"/>
      <c r="D45" s="250"/>
      <c r="E45" s="250"/>
      <c r="F45" s="250"/>
      <c r="G45" s="250"/>
      <c r="H45" s="250"/>
      <c r="I45" s="250"/>
      <c r="J45" s="250"/>
      <c r="K45" s="250"/>
      <c r="L45" s="250"/>
      <c r="M45" s="250"/>
      <c r="N45" s="250"/>
      <c r="O45" s="250"/>
      <c r="P45" s="250"/>
    </row>
    <row r="46" spans="1:16" x14ac:dyDescent="0.25">
      <c r="A46" s="250"/>
      <c r="B46" s="250"/>
      <c r="C46" s="250"/>
      <c r="D46" s="250"/>
      <c r="E46" s="250"/>
      <c r="F46" s="250"/>
      <c r="G46" s="250"/>
      <c r="H46" s="250"/>
      <c r="I46" s="250"/>
      <c r="J46" s="250"/>
      <c r="K46" s="250"/>
      <c r="L46" s="250"/>
      <c r="M46" s="250"/>
      <c r="N46" s="250"/>
      <c r="O46" s="250"/>
      <c r="P46" s="250"/>
    </row>
    <row r="47" spans="1:16" x14ac:dyDescent="0.25">
      <c r="A47" s="250"/>
      <c r="B47" s="250"/>
      <c r="C47" s="250"/>
      <c r="D47" s="250"/>
      <c r="E47" s="250"/>
      <c r="F47" s="250"/>
      <c r="G47" s="250"/>
      <c r="H47" s="250"/>
      <c r="I47" s="250"/>
      <c r="J47" s="250"/>
      <c r="K47" s="250"/>
      <c r="L47" s="250"/>
      <c r="M47" s="250"/>
      <c r="N47" s="250"/>
      <c r="O47" s="250"/>
      <c r="P47" s="250"/>
    </row>
    <row r="48" spans="1:16" x14ac:dyDescent="0.25">
      <c r="A48" s="250"/>
      <c r="B48" s="250"/>
      <c r="C48" s="250"/>
      <c r="D48" s="250"/>
      <c r="E48" s="250"/>
      <c r="F48" s="250"/>
      <c r="G48" s="250"/>
      <c r="H48" s="250"/>
      <c r="I48" s="250"/>
      <c r="J48" s="250"/>
      <c r="K48" s="250"/>
      <c r="L48" s="250"/>
      <c r="M48" s="250"/>
      <c r="N48" s="250"/>
      <c r="O48" s="250"/>
      <c r="P48" s="250"/>
    </row>
    <row r="49" spans="1:16" x14ac:dyDescent="0.25">
      <c r="A49" s="250"/>
      <c r="B49" s="250"/>
      <c r="C49" s="250"/>
      <c r="D49" s="250"/>
      <c r="E49" s="250"/>
      <c r="F49" s="250"/>
      <c r="G49" s="250"/>
      <c r="H49" s="250"/>
      <c r="I49" s="250"/>
      <c r="J49" s="250"/>
      <c r="K49" s="250"/>
      <c r="L49" s="250"/>
      <c r="M49" s="250"/>
      <c r="N49" s="250"/>
      <c r="O49" s="250"/>
      <c r="P49" s="250"/>
    </row>
    <row r="50" spans="1:16" x14ac:dyDescent="0.25">
      <c r="A50" s="250"/>
      <c r="B50" s="250"/>
      <c r="C50" s="250"/>
      <c r="D50" s="250"/>
      <c r="E50" s="250"/>
      <c r="F50" s="250"/>
      <c r="G50" s="250"/>
      <c r="H50" s="250"/>
      <c r="I50" s="250"/>
      <c r="J50" s="250"/>
      <c r="K50" s="250"/>
      <c r="L50" s="250"/>
      <c r="M50" s="250"/>
      <c r="N50" s="250"/>
      <c r="O50" s="250"/>
      <c r="P50" s="250"/>
    </row>
    <row r="51" spans="1:16" x14ac:dyDescent="0.25">
      <c r="A51" s="250"/>
      <c r="B51" s="250"/>
      <c r="C51" s="250"/>
      <c r="D51" s="250"/>
      <c r="E51" s="250"/>
      <c r="F51" s="250"/>
      <c r="G51" s="250"/>
      <c r="H51" s="250"/>
      <c r="I51" s="250"/>
      <c r="J51" s="250"/>
      <c r="K51" s="250"/>
      <c r="L51" s="250"/>
      <c r="M51" s="250"/>
      <c r="N51" s="250"/>
      <c r="O51" s="250"/>
      <c r="P51" s="250"/>
    </row>
    <row r="52" spans="1:16" x14ac:dyDescent="0.25">
      <c r="A52" s="250"/>
      <c r="B52" s="250"/>
      <c r="C52" s="250"/>
      <c r="D52" s="250"/>
      <c r="E52" s="250"/>
      <c r="F52" s="250"/>
      <c r="G52" s="250"/>
      <c r="H52" s="250"/>
      <c r="I52" s="250"/>
      <c r="J52" s="250"/>
      <c r="K52" s="250"/>
      <c r="L52" s="250"/>
      <c r="M52" s="250"/>
      <c r="N52" s="250"/>
      <c r="O52" s="250"/>
      <c r="P52" s="250"/>
    </row>
    <row r="53" spans="1:16" x14ac:dyDescent="0.25">
      <c r="A53" s="250"/>
      <c r="B53" s="250"/>
      <c r="C53" s="250"/>
      <c r="D53" s="250"/>
      <c r="E53" s="250"/>
      <c r="F53" s="250"/>
      <c r="G53" s="250"/>
      <c r="H53" s="250"/>
      <c r="I53" s="250"/>
      <c r="J53" s="250"/>
      <c r="K53" s="250"/>
      <c r="L53" s="250"/>
      <c r="M53" s="250"/>
      <c r="N53" s="250"/>
      <c r="O53" s="250"/>
      <c r="P53" s="250"/>
    </row>
    <row r="54" spans="1:16" x14ac:dyDescent="0.25">
      <c r="A54" s="250"/>
      <c r="B54" s="250"/>
      <c r="C54" s="250"/>
      <c r="D54" s="250"/>
      <c r="E54" s="250"/>
      <c r="F54" s="250"/>
      <c r="G54" s="250"/>
      <c r="H54" s="250"/>
      <c r="I54" s="250"/>
      <c r="J54" s="250"/>
      <c r="K54" s="250"/>
      <c r="L54" s="250"/>
      <c r="M54" s="250"/>
      <c r="N54" s="250"/>
      <c r="O54" s="250"/>
      <c r="P54" s="250"/>
    </row>
    <row r="55" spans="1:16" x14ac:dyDescent="0.25">
      <c r="A55" s="250"/>
      <c r="B55" s="250"/>
      <c r="C55" s="250"/>
      <c r="D55" s="250"/>
      <c r="E55" s="250"/>
      <c r="F55" s="250"/>
      <c r="G55" s="250"/>
      <c r="H55" s="250"/>
      <c r="I55" s="250"/>
      <c r="J55" s="250"/>
      <c r="K55" s="250"/>
      <c r="L55" s="250"/>
      <c r="M55" s="250"/>
      <c r="N55" s="250"/>
      <c r="O55" s="250"/>
      <c r="P55" s="250"/>
    </row>
    <row r="56" spans="1:16" x14ac:dyDescent="0.25">
      <c r="A56" s="250"/>
      <c r="B56" s="250"/>
      <c r="C56" s="250"/>
      <c r="D56" s="250"/>
      <c r="E56" s="250"/>
      <c r="F56" s="250"/>
      <c r="G56" s="250"/>
      <c r="H56" s="250"/>
      <c r="I56" s="250"/>
      <c r="J56" s="250"/>
      <c r="K56" s="250"/>
      <c r="L56" s="250"/>
      <c r="M56" s="250"/>
      <c r="N56" s="250"/>
      <c r="O56" s="250"/>
      <c r="P56" s="250"/>
    </row>
    <row r="57" spans="1:16" x14ac:dyDescent="0.25">
      <c r="A57" s="250"/>
      <c r="B57" s="250"/>
      <c r="C57" s="250"/>
      <c r="D57" s="250"/>
      <c r="E57" s="250"/>
      <c r="F57" s="250"/>
      <c r="G57" s="250"/>
      <c r="H57" s="250"/>
      <c r="I57" s="250"/>
      <c r="J57" s="250"/>
      <c r="K57" s="250"/>
      <c r="L57" s="250"/>
      <c r="M57" s="250"/>
      <c r="N57" s="250"/>
      <c r="O57" s="250"/>
      <c r="P57" s="250"/>
    </row>
    <row r="58" spans="1:16" x14ac:dyDescent="0.25">
      <c r="A58" s="250"/>
      <c r="B58" s="250"/>
      <c r="C58" s="250"/>
      <c r="D58" s="250"/>
      <c r="E58" s="250"/>
      <c r="F58" s="250"/>
      <c r="G58" s="250"/>
      <c r="H58" s="250"/>
      <c r="I58" s="250"/>
      <c r="J58" s="250"/>
      <c r="K58" s="250"/>
      <c r="L58" s="250"/>
      <c r="M58" s="250"/>
      <c r="N58" s="250"/>
      <c r="O58" s="250"/>
      <c r="P58" s="250"/>
    </row>
    <row r="59" spans="1:16" x14ac:dyDescent="0.25">
      <c r="A59" s="250"/>
      <c r="B59" s="250"/>
      <c r="C59" s="250"/>
      <c r="D59" s="250"/>
      <c r="E59" s="250"/>
      <c r="F59" s="250"/>
      <c r="G59" s="250"/>
      <c r="H59" s="250"/>
      <c r="I59" s="250"/>
      <c r="J59" s="250"/>
      <c r="K59" s="250"/>
      <c r="L59" s="250"/>
      <c r="M59" s="250"/>
      <c r="N59" s="250"/>
      <c r="O59" s="250"/>
      <c r="P59" s="250"/>
    </row>
    <row r="60" spans="1:16" x14ac:dyDescent="0.25">
      <c r="A60" s="250"/>
      <c r="B60" s="250"/>
      <c r="C60" s="250"/>
      <c r="D60" s="250"/>
      <c r="E60" s="250"/>
      <c r="F60" s="250"/>
      <c r="G60" s="250"/>
      <c r="H60" s="250"/>
      <c r="I60" s="250"/>
      <c r="J60" s="250"/>
      <c r="K60" s="250"/>
      <c r="L60" s="250"/>
      <c r="M60" s="250"/>
      <c r="N60" s="250"/>
      <c r="O60" s="250"/>
      <c r="P60" s="250"/>
    </row>
    <row r="61" spans="1:16" ht="12" customHeight="1" x14ac:dyDescent="0.25">
      <c r="A61" s="250"/>
      <c r="B61" s="250"/>
      <c r="C61" s="250"/>
      <c r="D61" s="250"/>
      <c r="E61" s="250"/>
      <c r="F61" s="250"/>
      <c r="G61" s="250"/>
      <c r="H61" s="250"/>
      <c r="I61" s="250"/>
      <c r="J61" s="250"/>
      <c r="K61" s="250"/>
      <c r="L61" s="250"/>
      <c r="M61" s="250"/>
      <c r="N61" s="250"/>
      <c r="O61" s="250"/>
      <c r="P61" s="250"/>
    </row>
    <row r="62" spans="1:16" ht="18" customHeight="1" x14ac:dyDescent="0.25">
      <c r="A62" s="250"/>
      <c r="B62" s="250"/>
      <c r="C62" s="250"/>
      <c r="D62" s="250"/>
      <c r="E62" s="250"/>
      <c r="F62" s="250"/>
      <c r="G62" s="250"/>
      <c r="H62" s="250"/>
      <c r="I62" s="250"/>
      <c r="J62" s="250"/>
      <c r="K62" s="250"/>
      <c r="L62" s="250"/>
      <c r="M62" s="250"/>
      <c r="N62" s="250"/>
      <c r="O62" s="250"/>
      <c r="P62" s="250"/>
    </row>
    <row r="63" spans="1:16" s="113" customFormat="1" ht="18" customHeight="1" x14ac:dyDescent="0.25">
      <c r="A63" s="250"/>
      <c r="B63" s="250"/>
      <c r="C63" s="250"/>
      <c r="D63" s="250"/>
      <c r="E63" s="250"/>
      <c r="F63" s="250"/>
      <c r="G63" s="250"/>
      <c r="H63" s="250"/>
      <c r="I63" s="250"/>
      <c r="J63" s="250"/>
      <c r="K63" s="250"/>
      <c r="L63" s="250"/>
      <c r="M63" s="250"/>
      <c r="N63" s="250"/>
      <c r="O63" s="250"/>
      <c r="P63" s="250"/>
    </row>
    <row r="64" spans="1:16" s="113" customFormat="1" ht="18" customHeight="1" x14ac:dyDescent="0.25">
      <c r="A64" s="250"/>
      <c r="B64" s="250"/>
      <c r="C64" s="250"/>
      <c r="D64" s="250"/>
      <c r="E64" s="250"/>
      <c r="F64" s="250"/>
      <c r="G64" s="250"/>
      <c r="H64" s="250"/>
      <c r="I64" s="250"/>
      <c r="J64" s="250"/>
      <c r="K64" s="250"/>
      <c r="L64" s="250"/>
      <c r="M64" s="250"/>
      <c r="N64" s="250"/>
      <c r="O64" s="250"/>
      <c r="P64" s="250"/>
    </row>
    <row r="65" spans="1:16" s="113" customFormat="1" ht="18" customHeight="1" x14ac:dyDescent="0.25">
      <c r="A65" s="250"/>
      <c r="B65" s="250"/>
      <c r="C65" s="250"/>
      <c r="D65" s="250"/>
      <c r="E65" s="250"/>
      <c r="F65" s="250"/>
      <c r="G65" s="250"/>
      <c r="H65" s="250"/>
      <c r="I65" s="250"/>
      <c r="J65" s="250"/>
      <c r="K65" s="250"/>
      <c r="L65" s="250"/>
      <c r="M65" s="250"/>
      <c r="N65" s="250"/>
      <c r="O65" s="250"/>
      <c r="P65" s="250"/>
    </row>
    <row r="66" spans="1:16" s="113" customFormat="1" ht="18" customHeight="1" x14ac:dyDescent="0.25">
      <c r="A66" s="250"/>
      <c r="B66" s="250"/>
      <c r="C66" s="250"/>
      <c r="D66" s="250"/>
      <c r="E66" s="250"/>
      <c r="F66" s="250"/>
      <c r="G66" s="250"/>
      <c r="H66" s="250"/>
      <c r="I66" s="250"/>
      <c r="J66" s="250"/>
      <c r="K66" s="250"/>
      <c r="L66" s="250"/>
      <c r="M66" s="250"/>
      <c r="N66" s="250"/>
      <c r="O66" s="250"/>
      <c r="P66" s="250"/>
    </row>
    <row r="67" spans="1:16" s="113" customFormat="1" ht="18" customHeight="1" x14ac:dyDescent="0.25">
      <c r="A67" s="250"/>
      <c r="B67" s="250"/>
      <c r="C67" s="250"/>
      <c r="D67" s="250"/>
      <c r="E67" s="250"/>
      <c r="F67" s="250"/>
      <c r="G67" s="250"/>
      <c r="H67" s="250"/>
      <c r="I67" s="250"/>
      <c r="J67" s="250"/>
      <c r="K67" s="250"/>
      <c r="L67" s="250"/>
      <c r="M67" s="250"/>
      <c r="N67" s="250"/>
      <c r="O67" s="250"/>
      <c r="P67" s="250"/>
    </row>
    <row r="68" spans="1:16" s="113" customFormat="1" ht="18" customHeight="1" x14ac:dyDescent="0.25">
      <c r="A68" s="250"/>
      <c r="B68" s="250"/>
      <c r="C68" s="250"/>
      <c r="D68" s="250"/>
      <c r="E68" s="250"/>
      <c r="F68" s="250"/>
      <c r="G68" s="250"/>
      <c r="H68" s="250"/>
      <c r="I68" s="250"/>
      <c r="J68" s="250"/>
      <c r="K68" s="250"/>
      <c r="L68" s="250"/>
      <c r="M68" s="250"/>
      <c r="N68" s="250"/>
      <c r="O68" s="250"/>
      <c r="P68" s="250"/>
    </row>
    <row r="69" spans="1:16" s="113" customFormat="1" ht="18" customHeight="1" x14ac:dyDescent="0.25">
      <c r="A69" s="250"/>
      <c r="B69" s="250"/>
      <c r="C69" s="250"/>
      <c r="D69" s="250"/>
      <c r="E69" s="250"/>
      <c r="F69" s="250"/>
      <c r="G69" s="250"/>
      <c r="H69" s="250"/>
      <c r="I69" s="250"/>
      <c r="J69" s="250"/>
      <c r="K69" s="250"/>
      <c r="L69" s="250"/>
      <c r="M69" s="250"/>
      <c r="N69" s="250"/>
      <c r="O69" s="250"/>
      <c r="P69" s="250"/>
    </row>
    <row r="70" spans="1:16" s="113" customFormat="1" ht="18" customHeight="1" x14ac:dyDescent="0.25">
      <c r="A70" s="250"/>
      <c r="B70" s="250"/>
      <c r="C70" s="250"/>
      <c r="D70" s="250"/>
      <c r="E70" s="250"/>
      <c r="F70" s="250"/>
      <c r="G70" s="250"/>
      <c r="H70" s="250"/>
      <c r="I70" s="250"/>
      <c r="J70" s="250"/>
      <c r="K70" s="250"/>
      <c r="L70" s="250"/>
      <c r="M70" s="250"/>
      <c r="N70" s="250"/>
      <c r="O70" s="250"/>
      <c r="P70" s="250"/>
    </row>
    <row r="71" spans="1:16" s="113" customFormat="1" ht="18" customHeight="1" x14ac:dyDescent="0.25">
      <c r="A71" s="250"/>
      <c r="B71" s="250"/>
      <c r="C71" s="250"/>
      <c r="D71" s="250"/>
      <c r="E71" s="250"/>
      <c r="F71" s="250"/>
      <c r="G71" s="250"/>
      <c r="H71" s="250"/>
      <c r="I71" s="250"/>
      <c r="J71" s="250"/>
      <c r="K71" s="250"/>
      <c r="L71" s="250"/>
      <c r="M71" s="250"/>
      <c r="N71" s="250"/>
      <c r="O71" s="250"/>
      <c r="P71" s="250"/>
    </row>
    <row r="72" spans="1:16" s="113" customFormat="1" ht="18" customHeight="1" x14ac:dyDescent="0.25">
      <c r="A72" s="250"/>
      <c r="B72" s="250"/>
      <c r="C72" s="250"/>
      <c r="D72" s="250"/>
      <c r="E72" s="250"/>
      <c r="F72" s="250"/>
      <c r="G72" s="250"/>
      <c r="H72" s="250"/>
      <c r="I72" s="250"/>
      <c r="J72" s="250"/>
      <c r="K72" s="250"/>
      <c r="L72" s="250"/>
      <c r="M72" s="250"/>
      <c r="N72" s="250"/>
      <c r="O72" s="250"/>
      <c r="P72" s="250"/>
    </row>
    <row r="73" spans="1:16" s="113" customFormat="1" ht="18" customHeight="1" x14ac:dyDescent="0.25">
      <c r="A73" s="250"/>
      <c r="B73" s="250"/>
      <c r="C73" s="250"/>
      <c r="D73" s="250"/>
      <c r="E73" s="250"/>
      <c r="F73" s="250"/>
      <c r="G73" s="250"/>
      <c r="H73" s="250"/>
      <c r="I73" s="250"/>
      <c r="J73" s="250"/>
      <c r="K73" s="250"/>
      <c r="L73" s="250"/>
      <c r="M73" s="250"/>
      <c r="N73" s="250"/>
      <c r="O73" s="250"/>
      <c r="P73" s="250"/>
    </row>
    <row r="74" spans="1:16" s="113" customFormat="1" ht="18" customHeight="1" x14ac:dyDescent="0.25">
      <c r="A74" s="250"/>
      <c r="B74" s="250"/>
      <c r="C74" s="250"/>
      <c r="D74" s="250"/>
      <c r="E74" s="250"/>
      <c r="F74" s="250"/>
      <c r="G74" s="250"/>
      <c r="H74" s="250"/>
      <c r="I74" s="250"/>
      <c r="J74" s="250"/>
      <c r="K74" s="250"/>
      <c r="L74" s="250"/>
      <c r="M74" s="250"/>
      <c r="N74" s="250"/>
      <c r="O74" s="250"/>
      <c r="P74" s="250"/>
    </row>
    <row r="75" spans="1:16" s="113" customFormat="1" ht="18" customHeight="1" x14ac:dyDescent="0.25">
      <c r="A75" s="250"/>
      <c r="B75" s="250"/>
      <c r="C75" s="250"/>
      <c r="D75" s="250"/>
      <c r="E75" s="250"/>
      <c r="F75" s="250"/>
      <c r="G75" s="250"/>
      <c r="H75" s="250"/>
      <c r="I75" s="250"/>
      <c r="J75" s="250"/>
      <c r="K75" s="250"/>
      <c r="L75" s="250"/>
      <c r="M75" s="250"/>
      <c r="N75" s="250"/>
      <c r="O75" s="250"/>
      <c r="P75" s="250"/>
    </row>
    <row r="76" spans="1:16" s="113" customFormat="1" ht="18" customHeight="1" x14ac:dyDescent="0.25">
      <c r="A76" s="250"/>
      <c r="B76" s="250"/>
      <c r="C76" s="250"/>
      <c r="D76" s="250"/>
      <c r="E76" s="250"/>
      <c r="F76" s="250"/>
      <c r="G76" s="250"/>
      <c r="H76" s="250"/>
      <c r="I76" s="250"/>
      <c r="J76" s="250"/>
      <c r="K76" s="250"/>
      <c r="L76" s="250"/>
      <c r="M76" s="250"/>
      <c r="N76" s="250"/>
      <c r="O76" s="250"/>
      <c r="P76" s="250"/>
    </row>
    <row r="77" spans="1:16" s="113" customFormat="1" ht="18" customHeight="1" x14ac:dyDescent="0.25">
      <c r="A77" s="250"/>
      <c r="B77" s="250"/>
      <c r="C77" s="250"/>
      <c r="D77" s="250"/>
      <c r="E77" s="250"/>
      <c r="F77" s="250"/>
      <c r="G77" s="250"/>
      <c r="H77" s="250"/>
      <c r="I77" s="250"/>
      <c r="J77" s="250"/>
      <c r="K77" s="250"/>
      <c r="L77" s="250"/>
      <c r="M77" s="250"/>
      <c r="N77" s="250"/>
      <c r="O77" s="250"/>
      <c r="P77" s="250"/>
    </row>
    <row r="78" spans="1:16" s="113" customFormat="1" ht="18" customHeight="1" x14ac:dyDescent="0.25">
      <c r="A78" s="250"/>
      <c r="B78" s="250"/>
      <c r="C78" s="250"/>
      <c r="D78" s="250"/>
      <c r="E78" s="250"/>
      <c r="F78" s="250"/>
      <c r="G78" s="250"/>
      <c r="H78" s="250"/>
      <c r="I78" s="250"/>
      <c r="J78" s="250"/>
      <c r="K78" s="250"/>
      <c r="L78" s="250"/>
      <c r="M78" s="250"/>
      <c r="N78" s="250"/>
      <c r="O78" s="250"/>
      <c r="P78" s="250"/>
    </row>
    <row r="79" spans="1:16" ht="15" customHeight="1" x14ac:dyDescent="0.25">
      <c r="A79" s="249" t="s">
        <v>382</v>
      </c>
      <c r="B79" s="249"/>
      <c r="C79" s="249"/>
      <c r="D79" s="249"/>
      <c r="E79" s="249"/>
      <c r="F79" s="249"/>
      <c r="G79" s="249"/>
      <c r="H79" s="249"/>
      <c r="I79" s="249"/>
      <c r="J79" s="249"/>
      <c r="K79" s="249"/>
      <c r="L79" s="249"/>
      <c r="M79" s="249"/>
      <c r="N79" s="249"/>
      <c r="O79" s="249"/>
      <c r="P79" s="249"/>
    </row>
    <row r="80" spans="1:16" x14ac:dyDescent="0.25">
      <c r="A80" s="249"/>
      <c r="B80" s="249"/>
      <c r="C80" s="249"/>
      <c r="D80" s="249"/>
      <c r="E80" s="249"/>
      <c r="F80" s="249"/>
      <c r="G80" s="249"/>
      <c r="H80" s="249"/>
      <c r="I80" s="249"/>
      <c r="J80" s="249"/>
      <c r="K80" s="249"/>
      <c r="L80" s="249"/>
      <c r="M80" s="249"/>
      <c r="N80" s="249"/>
      <c r="O80" s="249"/>
      <c r="P80" s="249"/>
    </row>
    <row r="81" spans="1:16" x14ac:dyDescent="0.25">
      <c r="A81" s="249"/>
      <c r="B81" s="249"/>
      <c r="C81" s="249"/>
      <c r="D81" s="249"/>
      <c r="E81" s="249"/>
      <c r="F81" s="249"/>
      <c r="G81" s="249"/>
      <c r="H81" s="249"/>
      <c r="I81" s="249"/>
      <c r="J81" s="249"/>
      <c r="K81" s="249"/>
      <c r="L81" s="249"/>
      <c r="M81" s="249"/>
      <c r="N81" s="249"/>
      <c r="O81" s="249"/>
      <c r="P81" s="249"/>
    </row>
    <row r="82" spans="1:16" x14ac:dyDescent="0.25">
      <c r="A82" s="249"/>
      <c r="B82" s="249"/>
      <c r="C82" s="249"/>
      <c r="D82" s="249"/>
      <c r="E82" s="249"/>
      <c r="F82" s="249"/>
      <c r="G82" s="249"/>
      <c r="H82" s="249"/>
      <c r="I82" s="249"/>
      <c r="J82" s="249"/>
      <c r="K82" s="249"/>
      <c r="L82" s="249"/>
      <c r="M82" s="249"/>
      <c r="N82" s="249"/>
      <c r="O82" s="249"/>
      <c r="P82" s="249"/>
    </row>
    <row r="83" spans="1:16" x14ac:dyDescent="0.25">
      <c r="A83" s="249"/>
      <c r="B83" s="249"/>
      <c r="C83" s="249"/>
      <c r="D83" s="249"/>
      <c r="E83" s="249"/>
      <c r="F83" s="249"/>
      <c r="G83" s="249"/>
      <c r="H83" s="249"/>
      <c r="I83" s="249"/>
      <c r="J83" s="249"/>
      <c r="K83" s="249"/>
      <c r="L83" s="249"/>
      <c r="M83" s="249"/>
      <c r="N83" s="249"/>
      <c r="O83" s="249"/>
      <c r="P83" s="249"/>
    </row>
    <row r="84" spans="1:16" x14ac:dyDescent="0.25">
      <c r="A84" s="249"/>
      <c r="B84" s="249"/>
      <c r="C84" s="249"/>
      <c r="D84" s="249"/>
      <c r="E84" s="249"/>
      <c r="F84" s="249"/>
      <c r="G84" s="249"/>
      <c r="H84" s="249"/>
      <c r="I84" s="249"/>
      <c r="J84" s="249"/>
      <c r="K84" s="249"/>
      <c r="L84" s="249"/>
      <c r="M84" s="249"/>
      <c r="N84" s="249"/>
      <c r="O84" s="249"/>
      <c r="P84" s="249"/>
    </row>
    <row r="85" spans="1:16" x14ac:dyDescent="0.25">
      <c r="A85" s="249"/>
      <c r="B85" s="249"/>
      <c r="C85" s="249"/>
      <c r="D85" s="249"/>
      <c r="E85" s="249"/>
      <c r="F85" s="249"/>
      <c r="G85" s="249"/>
      <c r="H85" s="249"/>
      <c r="I85" s="249"/>
      <c r="J85" s="249"/>
      <c r="K85" s="249"/>
      <c r="L85" s="249"/>
      <c r="M85" s="249"/>
      <c r="N85" s="249"/>
      <c r="O85" s="249"/>
      <c r="P85" s="249"/>
    </row>
    <row r="86" spans="1:16" x14ac:dyDescent="0.25">
      <c r="A86" s="249"/>
      <c r="B86" s="249"/>
      <c r="C86" s="249"/>
      <c r="D86" s="249"/>
      <c r="E86" s="249"/>
      <c r="F86" s="249"/>
      <c r="G86" s="249"/>
      <c r="H86" s="249"/>
      <c r="I86" s="249"/>
      <c r="J86" s="249"/>
      <c r="K86" s="249"/>
      <c r="L86" s="249"/>
      <c r="M86" s="249"/>
      <c r="N86" s="249"/>
      <c r="O86" s="249"/>
      <c r="P86" s="249"/>
    </row>
    <row r="87" spans="1:16" x14ac:dyDescent="0.25">
      <c r="A87" s="249"/>
      <c r="B87" s="249"/>
      <c r="C87" s="249"/>
      <c r="D87" s="249"/>
      <c r="E87" s="249"/>
      <c r="F87" s="249"/>
      <c r="G87" s="249"/>
      <c r="H87" s="249"/>
      <c r="I87" s="249"/>
      <c r="J87" s="249"/>
      <c r="K87" s="249"/>
      <c r="L87" s="249"/>
      <c r="M87" s="249"/>
      <c r="N87" s="249"/>
      <c r="O87" s="249"/>
      <c r="P87" s="249"/>
    </row>
    <row r="88" spans="1:16" x14ac:dyDescent="0.25">
      <c r="A88" s="249"/>
      <c r="B88" s="249"/>
      <c r="C88" s="249"/>
      <c r="D88" s="249"/>
      <c r="E88" s="249"/>
      <c r="F88" s="249"/>
      <c r="G88" s="249"/>
      <c r="H88" s="249"/>
      <c r="I88" s="249"/>
      <c r="J88" s="249"/>
      <c r="K88" s="249"/>
      <c r="L88" s="249"/>
      <c r="M88" s="249"/>
      <c r="N88" s="249"/>
      <c r="O88" s="249"/>
      <c r="P88" s="249"/>
    </row>
    <row r="89" spans="1:16" x14ac:dyDescent="0.25">
      <c r="A89" s="249"/>
      <c r="B89" s="249"/>
      <c r="C89" s="249"/>
      <c r="D89" s="249"/>
      <c r="E89" s="249"/>
      <c r="F89" s="249"/>
      <c r="G89" s="249"/>
      <c r="H89" s="249"/>
      <c r="I89" s="249"/>
      <c r="J89" s="249"/>
      <c r="K89" s="249"/>
      <c r="L89" s="249"/>
      <c r="M89" s="249"/>
      <c r="N89" s="249"/>
      <c r="O89" s="249"/>
      <c r="P89" s="249"/>
    </row>
    <row r="90" spans="1:16" x14ac:dyDescent="0.25">
      <c r="A90" s="249"/>
      <c r="B90" s="249"/>
      <c r="C90" s="249"/>
      <c r="D90" s="249"/>
      <c r="E90" s="249"/>
      <c r="F90" s="249"/>
      <c r="G90" s="249"/>
      <c r="H90" s="249"/>
      <c r="I90" s="249"/>
      <c r="J90" s="249"/>
      <c r="K90" s="249"/>
      <c r="L90" s="249"/>
      <c r="M90" s="249"/>
      <c r="N90" s="249"/>
      <c r="O90" s="249"/>
      <c r="P90" s="249"/>
    </row>
    <row r="91" spans="1:16" x14ac:dyDescent="0.25">
      <c r="A91" s="249"/>
      <c r="B91" s="249"/>
      <c r="C91" s="249"/>
      <c r="D91" s="249"/>
      <c r="E91" s="249"/>
      <c r="F91" s="249"/>
      <c r="G91" s="249"/>
      <c r="H91" s="249"/>
      <c r="I91" s="249"/>
      <c r="J91" s="249"/>
      <c r="K91" s="249"/>
      <c r="L91" s="249"/>
      <c r="M91" s="249"/>
      <c r="N91" s="249"/>
      <c r="O91" s="249"/>
      <c r="P91" s="249"/>
    </row>
    <row r="92" spans="1:16" x14ac:dyDescent="0.25">
      <c r="A92" s="249"/>
      <c r="B92" s="249"/>
      <c r="C92" s="249"/>
      <c r="D92" s="249"/>
      <c r="E92" s="249"/>
      <c r="F92" s="249"/>
      <c r="G92" s="249"/>
      <c r="H92" s="249"/>
      <c r="I92" s="249"/>
      <c r="J92" s="249"/>
      <c r="K92" s="249"/>
      <c r="L92" s="249"/>
      <c r="M92" s="249"/>
      <c r="N92" s="249"/>
      <c r="O92" s="249"/>
      <c r="P92" s="249"/>
    </row>
    <row r="93" spans="1:16" x14ac:dyDescent="0.25">
      <c r="A93" s="249"/>
      <c r="B93" s="249"/>
      <c r="C93" s="249"/>
      <c r="D93" s="249"/>
      <c r="E93" s="249"/>
      <c r="F93" s="249"/>
      <c r="G93" s="249"/>
      <c r="H93" s="249"/>
      <c r="I93" s="249"/>
      <c r="J93" s="249"/>
      <c r="K93" s="249"/>
      <c r="L93" s="249"/>
      <c r="M93" s="249"/>
      <c r="N93" s="249"/>
      <c r="O93" s="249"/>
      <c r="P93" s="249"/>
    </row>
    <row r="94" spans="1:16" x14ac:dyDescent="0.25">
      <c r="A94" s="249"/>
      <c r="B94" s="249"/>
      <c r="C94" s="249"/>
      <c r="D94" s="249"/>
      <c r="E94" s="249"/>
      <c r="F94" s="249"/>
      <c r="G94" s="249"/>
      <c r="H94" s="249"/>
      <c r="I94" s="249"/>
      <c r="J94" s="249"/>
      <c r="K94" s="249"/>
      <c r="L94" s="249"/>
      <c r="M94" s="249"/>
      <c r="N94" s="249"/>
      <c r="O94" s="249"/>
      <c r="P94" s="249"/>
    </row>
    <row r="95" spans="1:16" x14ac:dyDescent="0.25">
      <c r="A95" s="249"/>
      <c r="B95" s="249"/>
      <c r="C95" s="249"/>
      <c r="D95" s="249"/>
      <c r="E95" s="249"/>
      <c r="F95" s="249"/>
      <c r="G95" s="249"/>
      <c r="H95" s="249"/>
      <c r="I95" s="249"/>
      <c r="J95" s="249"/>
      <c r="K95" s="249"/>
      <c r="L95" s="249"/>
      <c r="M95" s="249"/>
      <c r="N95" s="249"/>
      <c r="O95" s="249"/>
      <c r="P95" s="249"/>
    </row>
    <row r="96" spans="1:16" x14ac:dyDescent="0.25">
      <c r="A96" s="249"/>
      <c r="B96" s="249"/>
      <c r="C96" s="249"/>
      <c r="D96" s="249"/>
      <c r="E96" s="249"/>
      <c r="F96" s="249"/>
      <c r="G96" s="249"/>
      <c r="H96" s="249"/>
      <c r="I96" s="249"/>
      <c r="J96" s="249"/>
      <c r="K96" s="249"/>
      <c r="L96" s="249"/>
      <c r="M96" s="249"/>
      <c r="N96" s="249"/>
      <c r="O96" s="249"/>
      <c r="P96" s="249"/>
    </row>
    <row r="97" spans="1:16" x14ac:dyDescent="0.25">
      <c r="A97" s="249"/>
      <c r="B97" s="249"/>
      <c r="C97" s="249"/>
      <c r="D97" s="249"/>
      <c r="E97" s="249"/>
      <c r="F97" s="249"/>
      <c r="G97" s="249"/>
      <c r="H97" s="249"/>
      <c r="I97" s="249"/>
      <c r="J97" s="249"/>
      <c r="K97" s="249"/>
      <c r="L97" s="249"/>
      <c r="M97" s="249"/>
      <c r="N97" s="249"/>
      <c r="O97" s="249"/>
      <c r="P97" s="249"/>
    </row>
    <row r="98" spans="1:16" x14ac:dyDescent="0.25">
      <c r="A98" s="249"/>
      <c r="B98" s="249"/>
      <c r="C98" s="249"/>
      <c r="D98" s="249"/>
      <c r="E98" s="249"/>
      <c r="F98" s="249"/>
      <c r="G98" s="249"/>
      <c r="H98" s="249"/>
      <c r="I98" s="249"/>
      <c r="J98" s="249"/>
      <c r="K98" s="249"/>
      <c r="L98" s="249"/>
      <c r="M98" s="249"/>
      <c r="N98" s="249"/>
      <c r="O98" s="249"/>
      <c r="P98" s="249"/>
    </row>
    <row r="99" spans="1:16" x14ac:dyDescent="0.25">
      <c r="A99" s="249"/>
      <c r="B99" s="249"/>
      <c r="C99" s="249"/>
      <c r="D99" s="249"/>
      <c r="E99" s="249"/>
      <c r="F99" s="249"/>
      <c r="G99" s="249"/>
      <c r="H99" s="249"/>
      <c r="I99" s="249"/>
      <c r="J99" s="249"/>
      <c r="K99" s="249"/>
      <c r="L99" s="249"/>
      <c r="M99" s="249"/>
      <c r="N99" s="249"/>
      <c r="O99" s="249"/>
      <c r="P99" s="249"/>
    </row>
    <row r="100" spans="1:16" x14ac:dyDescent="0.25">
      <c r="A100" s="249"/>
      <c r="B100" s="249"/>
      <c r="C100" s="249"/>
      <c r="D100" s="249"/>
      <c r="E100" s="249"/>
      <c r="F100" s="249"/>
      <c r="G100" s="249"/>
      <c r="H100" s="249"/>
      <c r="I100" s="249"/>
      <c r="J100" s="249"/>
      <c r="K100" s="249"/>
      <c r="L100" s="249"/>
      <c r="M100" s="249"/>
      <c r="N100" s="249"/>
      <c r="O100" s="249"/>
      <c r="P100" s="249"/>
    </row>
    <row r="101" spans="1:16" x14ac:dyDescent="0.25">
      <c r="A101" s="249"/>
      <c r="B101" s="249"/>
      <c r="C101" s="249"/>
      <c r="D101" s="249"/>
      <c r="E101" s="249"/>
      <c r="F101" s="249"/>
      <c r="G101" s="249"/>
      <c r="H101" s="249"/>
      <c r="I101" s="249"/>
      <c r="J101" s="249"/>
      <c r="K101" s="249"/>
      <c r="L101" s="249"/>
      <c r="M101" s="249"/>
      <c r="N101" s="249"/>
      <c r="O101" s="249"/>
      <c r="P101" s="249"/>
    </row>
    <row r="102" spans="1:16" x14ac:dyDescent="0.25">
      <c r="A102" s="249"/>
      <c r="B102" s="249"/>
      <c r="C102" s="249"/>
      <c r="D102" s="249"/>
      <c r="E102" s="249"/>
      <c r="F102" s="249"/>
      <c r="G102" s="249"/>
      <c r="H102" s="249"/>
      <c r="I102" s="249"/>
      <c r="J102" s="249"/>
      <c r="K102" s="249"/>
      <c r="L102" s="249"/>
      <c r="M102" s="249"/>
      <c r="N102" s="249"/>
      <c r="O102" s="249"/>
      <c r="P102" s="249"/>
    </row>
    <row r="103" spans="1:16" x14ac:dyDescent="0.25">
      <c r="A103" s="249"/>
      <c r="B103" s="249"/>
      <c r="C103" s="249"/>
      <c r="D103" s="249"/>
      <c r="E103" s="249"/>
      <c r="F103" s="249"/>
      <c r="G103" s="249"/>
      <c r="H103" s="249"/>
      <c r="I103" s="249"/>
      <c r="J103" s="249"/>
      <c r="K103" s="249"/>
      <c r="L103" s="249"/>
      <c r="M103" s="249"/>
      <c r="N103" s="249"/>
      <c r="O103" s="249"/>
      <c r="P103" s="249"/>
    </row>
    <row r="104" spans="1:16" x14ac:dyDescent="0.25">
      <c r="A104" s="249"/>
      <c r="B104" s="249"/>
      <c r="C104" s="249"/>
      <c r="D104" s="249"/>
      <c r="E104" s="249"/>
      <c r="F104" s="249"/>
      <c r="G104" s="249"/>
      <c r="H104" s="249"/>
      <c r="I104" s="249"/>
      <c r="J104" s="249"/>
      <c r="K104" s="249"/>
      <c r="L104" s="249"/>
      <c r="M104" s="249"/>
      <c r="N104" s="249"/>
      <c r="O104" s="249"/>
      <c r="P104" s="249"/>
    </row>
    <row r="105" spans="1:16" x14ac:dyDescent="0.25">
      <c r="A105" s="249"/>
      <c r="B105" s="249"/>
      <c r="C105" s="249"/>
      <c r="D105" s="249"/>
      <c r="E105" s="249"/>
      <c r="F105" s="249"/>
      <c r="G105" s="249"/>
      <c r="H105" s="249"/>
      <c r="I105" s="249"/>
      <c r="J105" s="249"/>
      <c r="K105" s="249"/>
      <c r="L105" s="249"/>
      <c r="M105" s="249"/>
      <c r="N105" s="249"/>
      <c r="O105" s="249"/>
      <c r="P105" s="249"/>
    </row>
    <row r="106" spans="1:16" x14ac:dyDescent="0.25">
      <c r="A106" s="249"/>
      <c r="B106" s="249"/>
      <c r="C106" s="249"/>
      <c r="D106" s="249"/>
      <c r="E106" s="249"/>
      <c r="F106" s="249"/>
      <c r="G106" s="249"/>
      <c r="H106" s="249"/>
      <c r="I106" s="249"/>
      <c r="J106" s="249"/>
      <c r="K106" s="249"/>
      <c r="L106" s="249"/>
      <c r="M106" s="249"/>
      <c r="N106" s="249"/>
      <c r="O106" s="249"/>
      <c r="P106" s="249"/>
    </row>
    <row r="107" spans="1:16" x14ac:dyDescent="0.25">
      <c r="A107" s="249"/>
      <c r="B107" s="249"/>
      <c r="C107" s="249"/>
      <c r="D107" s="249"/>
      <c r="E107" s="249"/>
      <c r="F107" s="249"/>
      <c r="G107" s="249"/>
      <c r="H107" s="249"/>
      <c r="I107" s="249"/>
      <c r="J107" s="249"/>
      <c r="K107" s="249"/>
      <c r="L107" s="249"/>
      <c r="M107" s="249"/>
      <c r="N107" s="249"/>
      <c r="O107" s="249"/>
      <c r="P107" s="249"/>
    </row>
    <row r="108" spans="1:16" x14ac:dyDescent="0.25">
      <c r="A108" s="249"/>
      <c r="B108" s="249"/>
      <c r="C108" s="249"/>
      <c r="D108" s="249"/>
      <c r="E108" s="249"/>
      <c r="F108" s="249"/>
      <c r="G108" s="249"/>
      <c r="H108" s="249"/>
      <c r="I108" s="249"/>
      <c r="J108" s="249"/>
      <c r="K108" s="249"/>
      <c r="L108" s="249"/>
      <c r="M108" s="249"/>
      <c r="N108" s="249"/>
      <c r="O108" s="249"/>
      <c r="P108" s="249"/>
    </row>
    <row r="109" spans="1:16" x14ac:dyDescent="0.25">
      <c r="A109" s="249"/>
      <c r="B109" s="249"/>
      <c r="C109" s="249"/>
      <c r="D109" s="249"/>
      <c r="E109" s="249"/>
      <c r="F109" s="249"/>
      <c r="G109" s="249"/>
      <c r="H109" s="249"/>
      <c r="I109" s="249"/>
      <c r="J109" s="249"/>
      <c r="K109" s="249"/>
      <c r="L109" s="249"/>
      <c r="M109" s="249"/>
      <c r="N109" s="249"/>
      <c r="O109" s="249"/>
      <c r="P109" s="249"/>
    </row>
    <row r="110" spans="1:16" x14ac:dyDescent="0.25">
      <c r="A110" s="249"/>
      <c r="B110" s="249"/>
      <c r="C110" s="249"/>
      <c r="D110" s="249"/>
      <c r="E110" s="249"/>
      <c r="F110" s="249"/>
      <c r="G110" s="249"/>
      <c r="H110" s="249"/>
      <c r="I110" s="249"/>
      <c r="J110" s="249"/>
      <c r="K110" s="249"/>
      <c r="L110" s="249"/>
      <c r="M110" s="249"/>
      <c r="N110" s="249"/>
      <c r="O110" s="249"/>
      <c r="P110" s="249"/>
    </row>
    <row r="111" spans="1:16" x14ac:dyDescent="0.25">
      <c r="A111" s="249"/>
      <c r="B111" s="249"/>
      <c r="C111" s="249"/>
      <c r="D111" s="249"/>
      <c r="E111" s="249"/>
      <c r="F111" s="249"/>
      <c r="G111" s="249"/>
      <c r="H111" s="249"/>
      <c r="I111" s="249"/>
      <c r="J111" s="249"/>
      <c r="K111" s="249"/>
      <c r="L111" s="249"/>
      <c r="M111" s="249"/>
      <c r="N111" s="249"/>
      <c r="O111" s="249"/>
      <c r="P111" s="249"/>
    </row>
    <row r="112" spans="1:16" x14ac:dyDescent="0.25">
      <c r="A112" s="249"/>
      <c r="B112" s="249"/>
      <c r="C112" s="249"/>
      <c r="D112" s="249"/>
      <c r="E112" s="249"/>
      <c r="F112" s="249"/>
      <c r="G112" s="249"/>
      <c r="H112" s="249"/>
      <c r="I112" s="249"/>
      <c r="J112" s="249"/>
      <c r="K112" s="249"/>
      <c r="L112" s="249"/>
      <c r="M112" s="249"/>
      <c r="N112" s="249"/>
      <c r="O112" s="249"/>
      <c r="P112" s="249"/>
    </row>
    <row r="113" spans="1:16" x14ac:dyDescent="0.25">
      <c r="A113" s="249"/>
      <c r="B113" s="249"/>
      <c r="C113" s="249"/>
      <c r="D113" s="249"/>
      <c r="E113" s="249"/>
      <c r="F113" s="249"/>
      <c r="G113" s="249"/>
      <c r="H113" s="249"/>
      <c r="I113" s="249"/>
      <c r="J113" s="249"/>
      <c r="K113" s="249"/>
      <c r="L113" s="249"/>
      <c r="M113" s="249"/>
      <c r="N113" s="249"/>
      <c r="O113" s="249"/>
      <c r="P113" s="249"/>
    </row>
    <row r="114" spans="1:16" x14ac:dyDescent="0.25">
      <c r="A114" s="249"/>
      <c r="B114" s="249"/>
      <c r="C114" s="249"/>
      <c r="D114" s="249"/>
      <c r="E114" s="249"/>
      <c r="F114" s="249"/>
      <c r="G114" s="249"/>
      <c r="H114" s="249"/>
      <c r="I114" s="249"/>
      <c r="J114" s="249"/>
      <c r="K114" s="249"/>
      <c r="L114" s="249"/>
      <c r="M114" s="249"/>
      <c r="N114" s="249"/>
      <c r="O114" s="249"/>
      <c r="P114" s="249"/>
    </row>
    <row r="115" spans="1:16" x14ac:dyDescent="0.25">
      <c r="A115" s="249"/>
      <c r="B115" s="249"/>
      <c r="C115" s="249"/>
      <c r="D115" s="249"/>
      <c r="E115" s="249"/>
      <c r="F115" s="249"/>
      <c r="G115" s="249"/>
      <c r="H115" s="249"/>
      <c r="I115" s="249"/>
      <c r="J115" s="249"/>
      <c r="K115" s="249"/>
      <c r="L115" s="249"/>
      <c r="M115" s="249"/>
      <c r="N115" s="249"/>
      <c r="O115" s="249"/>
      <c r="P115" s="249"/>
    </row>
    <row r="116" spans="1:16" x14ac:dyDescent="0.25">
      <c r="A116" s="249"/>
      <c r="B116" s="249"/>
      <c r="C116" s="249"/>
      <c r="D116" s="249"/>
      <c r="E116" s="249"/>
      <c r="F116" s="249"/>
      <c r="G116" s="249"/>
      <c r="H116" s="249"/>
      <c r="I116" s="249"/>
      <c r="J116" s="249"/>
      <c r="K116" s="249"/>
      <c r="L116" s="249"/>
      <c r="M116" s="249"/>
      <c r="N116" s="249"/>
      <c r="O116" s="249"/>
      <c r="P116" s="249"/>
    </row>
    <row r="117" spans="1:16" x14ac:dyDescent="0.25">
      <c r="A117" s="249"/>
      <c r="B117" s="249"/>
      <c r="C117" s="249"/>
      <c r="D117" s="249"/>
      <c r="E117" s="249"/>
      <c r="F117" s="249"/>
      <c r="G117" s="249"/>
      <c r="H117" s="249"/>
      <c r="I117" s="249"/>
      <c r="J117" s="249"/>
      <c r="K117" s="249"/>
      <c r="L117" s="249"/>
      <c r="M117" s="249"/>
      <c r="N117" s="249"/>
      <c r="O117" s="249"/>
      <c r="P117" s="249"/>
    </row>
    <row r="118" spans="1:16" x14ac:dyDescent="0.25">
      <c r="A118" s="249"/>
      <c r="B118" s="249"/>
      <c r="C118" s="249"/>
      <c r="D118" s="249"/>
      <c r="E118" s="249"/>
      <c r="F118" s="249"/>
      <c r="G118" s="249"/>
      <c r="H118" s="249"/>
      <c r="I118" s="249"/>
      <c r="J118" s="249"/>
      <c r="K118" s="249"/>
      <c r="L118" s="249"/>
      <c r="M118" s="249"/>
      <c r="N118" s="249"/>
      <c r="O118" s="249"/>
      <c r="P118" s="249"/>
    </row>
    <row r="119" spans="1:16" x14ac:dyDescent="0.25">
      <c r="A119" s="249"/>
      <c r="B119" s="249"/>
      <c r="C119" s="249"/>
      <c r="D119" s="249"/>
      <c r="E119" s="249"/>
      <c r="F119" s="249"/>
      <c r="G119" s="249"/>
      <c r="H119" s="249"/>
      <c r="I119" s="249"/>
      <c r="J119" s="249"/>
      <c r="K119" s="249"/>
      <c r="L119" s="249"/>
      <c r="M119" s="249"/>
      <c r="N119" s="249"/>
      <c r="O119" s="249"/>
      <c r="P119" s="249"/>
    </row>
    <row r="120" spans="1:16" x14ac:dyDescent="0.25">
      <c r="A120" s="249"/>
      <c r="B120" s="249"/>
      <c r="C120" s="249"/>
      <c r="D120" s="249"/>
      <c r="E120" s="249"/>
      <c r="F120" s="249"/>
      <c r="G120" s="249"/>
      <c r="H120" s="249"/>
      <c r="I120" s="249"/>
      <c r="J120" s="249"/>
      <c r="K120" s="249"/>
      <c r="L120" s="249"/>
      <c r="M120" s="249"/>
      <c r="N120" s="249"/>
      <c r="O120" s="249"/>
      <c r="P120" s="249"/>
    </row>
    <row r="121" spans="1:16" x14ac:dyDescent="0.25">
      <c r="A121" s="249"/>
      <c r="B121" s="249"/>
      <c r="C121" s="249"/>
      <c r="D121" s="249"/>
      <c r="E121" s="249"/>
      <c r="F121" s="249"/>
      <c r="G121" s="249"/>
      <c r="H121" s="249"/>
      <c r="I121" s="249"/>
      <c r="J121" s="249"/>
      <c r="K121" s="249"/>
      <c r="L121" s="249"/>
      <c r="M121" s="249"/>
      <c r="N121" s="249"/>
      <c r="O121" s="249"/>
      <c r="P121" s="249"/>
    </row>
    <row r="122" spans="1:16" x14ac:dyDescent="0.25">
      <c r="A122" s="249"/>
      <c r="B122" s="249"/>
      <c r="C122" s="249"/>
      <c r="D122" s="249"/>
      <c r="E122" s="249"/>
      <c r="F122" s="249"/>
      <c r="G122" s="249"/>
      <c r="H122" s="249"/>
      <c r="I122" s="249"/>
      <c r="J122" s="249"/>
      <c r="K122" s="249"/>
      <c r="L122" s="249"/>
      <c r="M122" s="249"/>
      <c r="N122" s="249"/>
      <c r="O122" s="249"/>
      <c r="P122" s="249"/>
    </row>
    <row r="123" spans="1:16" x14ac:dyDescent="0.25">
      <c r="A123" s="249"/>
      <c r="B123" s="249"/>
      <c r="C123" s="249"/>
      <c r="D123" s="249"/>
      <c r="E123" s="249"/>
      <c r="F123" s="249"/>
      <c r="G123" s="249"/>
      <c r="H123" s="249"/>
      <c r="I123" s="249"/>
      <c r="J123" s="249"/>
      <c r="K123" s="249"/>
      <c r="L123" s="249"/>
      <c r="M123" s="249"/>
      <c r="N123" s="249"/>
      <c r="O123" s="249"/>
      <c r="P123" s="249"/>
    </row>
    <row r="124" spans="1:16" x14ac:dyDescent="0.25">
      <c r="A124" s="249"/>
      <c r="B124" s="249"/>
      <c r="C124" s="249"/>
      <c r="D124" s="249"/>
      <c r="E124" s="249"/>
      <c r="F124" s="249"/>
      <c r="G124" s="249"/>
      <c r="H124" s="249"/>
      <c r="I124" s="249"/>
      <c r="J124" s="249"/>
      <c r="K124" s="249"/>
      <c r="L124" s="249"/>
      <c r="M124" s="249"/>
      <c r="N124" s="249"/>
      <c r="O124" s="249"/>
      <c r="P124" s="249"/>
    </row>
    <row r="125" spans="1:16" x14ac:dyDescent="0.25">
      <c r="A125" s="249"/>
      <c r="B125" s="249"/>
      <c r="C125" s="249"/>
      <c r="D125" s="249"/>
      <c r="E125" s="249"/>
      <c r="F125" s="249"/>
      <c r="G125" s="249"/>
      <c r="H125" s="249"/>
      <c r="I125" s="249"/>
      <c r="J125" s="249"/>
      <c r="K125" s="249"/>
      <c r="L125" s="249"/>
      <c r="M125" s="249"/>
      <c r="N125" s="249"/>
      <c r="O125" s="249"/>
      <c r="P125" s="249"/>
    </row>
    <row r="126" spans="1:16" x14ac:dyDescent="0.25">
      <c r="A126" s="249"/>
      <c r="B126" s="249"/>
      <c r="C126" s="249"/>
      <c r="D126" s="249"/>
      <c r="E126" s="249"/>
      <c r="F126" s="249"/>
      <c r="G126" s="249"/>
      <c r="H126" s="249"/>
      <c r="I126" s="249"/>
      <c r="J126" s="249"/>
      <c r="K126" s="249"/>
      <c r="L126" s="249"/>
      <c r="M126" s="249"/>
      <c r="N126" s="249"/>
      <c r="O126" s="249"/>
      <c r="P126" s="249"/>
    </row>
    <row r="127" spans="1:16" x14ac:dyDescent="0.25">
      <c r="A127" s="249"/>
      <c r="B127" s="249"/>
      <c r="C127" s="249"/>
      <c r="D127" s="249"/>
      <c r="E127" s="249"/>
      <c r="F127" s="249"/>
      <c r="G127" s="249"/>
      <c r="H127" s="249"/>
      <c r="I127" s="249"/>
      <c r="J127" s="249"/>
      <c r="K127" s="249"/>
      <c r="L127" s="249"/>
      <c r="M127" s="249"/>
      <c r="N127" s="249"/>
      <c r="O127" s="249"/>
      <c r="P127" s="249"/>
    </row>
    <row r="128" spans="1:16" x14ac:dyDescent="0.25">
      <c r="A128" s="249"/>
      <c r="B128" s="249"/>
      <c r="C128" s="249"/>
      <c r="D128" s="249"/>
      <c r="E128" s="249"/>
      <c r="F128" s="249"/>
      <c r="G128" s="249"/>
      <c r="H128" s="249"/>
      <c r="I128" s="249"/>
      <c r="J128" s="249"/>
      <c r="K128" s="249"/>
      <c r="L128" s="249"/>
      <c r="M128" s="249"/>
      <c r="N128" s="249"/>
      <c r="O128" s="249"/>
      <c r="P128" s="249"/>
    </row>
    <row r="129" spans="1:16" x14ac:dyDescent="0.25">
      <c r="A129" s="249"/>
      <c r="B129" s="249"/>
      <c r="C129" s="249"/>
      <c r="D129" s="249"/>
      <c r="E129" s="249"/>
      <c r="F129" s="249"/>
      <c r="G129" s="249"/>
      <c r="H129" s="249"/>
      <c r="I129" s="249"/>
      <c r="J129" s="249"/>
      <c r="K129" s="249"/>
      <c r="L129" s="249"/>
      <c r="M129" s="249"/>
      <c r="N129" s="249"/>
      <c r="O129" s="249"/>
      <c r="P129" s="249"/>
    </row>
    <row r="130" spans="1:16" x14ac:dyDescent="0.25">
      <c r="A130" s="249"/>
      <c r="B130" s="249"/>
      <c r="C130" s="249"/>
      <c r="D130" s="249"/>
      <c r="E130" s="249"/>
      <c r="F130" s="249"/>
      <c r="G130" s="249"/>
      <c r="H130" s="249"/>
      <c r="I130" s="249"/>
      <c r="J130" s="249"/>
      <c r="K130" s="249"/>
      <c r="L130" s="249"/>
      <c r="M130" s="249"/>
      <c r="N130" s="249"/>
      <c r="O130" s="249"/>
      <c r="P130" s="249"/>
    </row>
    <row r="131" spans="1:16" x14ac:dyDescent="0.25">
      <c r="A131" s="249"/>
      <c r="B131" s="249"/>
      <c r="C131" s="249"/>
      <c r="D131" s="249"/>
      <c r="E131" s="249"/>
      <c r="F131" s="249"/>
      <c r="G131" s="249"/>
      <c r="H131" s="249"/>
      <c r="I131" s="249"/>
      <c r="J131" s="249"/>
      <c r="K131" s="249"/>
      <c r="L131" s="249"/>
      <c r="M131" s="249"/>
      <c r="N131" s="249"/>
      <c r="O131" s="249"/>
      <c r="P131" s="249"/>
    </row>
    <row r="132" spans="1:16" x14ac:dyDescent="0.25">
      <c r="A132" s="249"/>
      <c r="B132" s="249"/>
      <c r="C132" s="249"/>
      <c r="D132" s="249"/>
      <c r="E132" s="249"/>
      <c r="F132" s="249"/>
      <c r="G132" s="249"/>
      <c r="H132" s="249"/>
      <c r="I132" s="249"/>
      <c r="J132" s="249"/>
      <c r="K132" s="249"/>
      <c r="L132" s="249"/>
      <c r="M132" s="249"/>
      <c r="N132" s="249"/>
      <c r="O132" s="249"/>
      <c r="P132" s="249"/>
    </row>
    <row r="133" spans="1:16" x14ac:dyDescent="0.25">
      <c r="A133" s="249"/>
      <c r="B133" s="249"/>
      <c r="C133" s="249"/>
      <c r="D133" s="249"/>
      <c r="E133" s="249"/>
      <c r="F133" s="249"/>
      <c r="G133" s="249"/>
      <c r="H133" s="249"/>
      <c r="I133" s="249"/>
      <c r="J133" s="249"/>
      <c r="K133" s="249"/>
      <c r="L133" s="249"/>
      <c r="M133" s="249"/>
      <c r="N133" s="249"/>
      <c r="O133" s="249"/>
      <c r="P133" s="249"/>
    </row>
    <row r="134" spans="1:16" x14ac:dyDescent="0.25">
      <c r="A134" s="249"/>
      <c r="B134" s="249"/>
      <c r="C134" s="249"/>
      <c r="D134" s="249"/>
      <c r="E134" s="249"/>
      <c r="F134" s="249"/>
      <c r="G134" s="249"/>
      <c r="H134" s="249"/>
      <c r="I134" s="249"/>
      <c r="J134" s="249"/>
      <c r="K134" s="249"/>
      <c r="L134" s="249"/>
      <c r="M134" s="249"/>
      <c r="N134" s="249"/>
      <c r="O134" s="249"/>
      <c r="P134" s="249"/>
    </row>
    <row r="135" spans="1:16" x14ac:dyDescent="0.25">
      <c r="A135" s="249"/>
      <c r="B135" s="249"/>
      <c r="C135" s="249"/>
      <c r="D135" s="249"/>
      <c r="E135" s="249"/>
      <c r="F135" s="249"/>
      <c r="G135" s="249"/>
      <c r="H135" s="249"/>
      <c r="I135" s="249"/>
      <c r="J135" s="249"/>
      <c r="K135" s="249"/>
      <c r="L135" s="249"/>
      <c r="M135" s="249"/>
      <c r="N135" s="249"/>
      <c r="O135" s="249"/>
      <c r="P135" s="249"/>
    </row>
    <row r="136" spans="1:16" x14ac:dyDescent="0.25">
      <c r="A136" s="249"/>
      <c r="B136" s="249"/>
      <c r="C136" s="249"/>
      <c r="D136" s="249"/>
      <c r="E136" s="249"/>
      <c r="F136" s="249"/>
      <c r="G136" s="249"/>
      <c r="H136" s="249"/>
      <c r="I136" s="249"/>
      <c r="J136" s="249"/>
      <c r="K136" s="249"/>
      <c r="L136" s="249"/>
      <c r="M136" s="249"/>
      <c r="N136" s="249"/>
      <c r="O136" s="249"/>
      <c r="P136" s="249"/>
    </row>
    <row r="137" spans="1:16" x14ac:dyDescent="0.25">
      <c r="A137" s="249"/>
      <c r="B137" s="249"/>
      <c r="C137" s="249"/>
      <c r="D137" s="249"/>
      <c r="E137" s="249"/>
      <c r="F137" s="249"/>
      <c r="G137" s="249"/>
      <c r="H137" s="249"/>
      <c r="I137" s="249"/>
      <c r="J137" s="249"/>
      <c r="K137" s="249"/>
      <c r="L137" s="249"/>
      <c r="M137" s="249"/>
      <c r="N137" s="249"/>
      <c r="O137" s="249"/>
      <c r="P137" s="249"/>
    </row>
    <row r="138" spans="1:16" x14ac:dyDescent="0.25">
      <c r="A138" s="249"/>
      <c r="B138" s="249"/>
      <c r="C138" s="249"/>
      <c r="D138" s="249"/>
      <c r="E138" s="249"/>
      <c r="F138" s="249"/>
      <c r="G138" s="249"/>
      <c r="H138" s="249"/>
      <c r="I138" s="249"/>
      <c r="J138" s="249"/>
      <c r="K138" s="249"/>
      <c r="L138" s="249"/>
      <c r="M138" s="249"/>
      <c r="N138" s="249"/>
      <c r="O138" s="249"/>
      <c r="P138" s="249"/>
    </row>
    <row r="139" spans="1:16" x14ac:dyDescent="0.25">
      <c r="A139" s="249"/>
      <c r="B139" s="249"/>
      <c r="C139" s="249"/>
      <c r="D139" s="249"/>
      <c r="E139" s="249"/>
      <c r="F139" s="249"/>
      <c r="G139" s="249"/>
      <c r="H139" s="249"/>
      <c r="I139" s="249"/>
      <c r="J139" s="249"/>
      <c r="K139" s="249"/>
      <c r="L139" s="249"/>
      <c r="M139" s="249"/>
      <c r="N139" s="249"/>
      <c r="O139" s="249"/>
      <c r="P139" s="249"/>
    </row>
    <row r="140" spans="1:16" x14ac:dyDescent="0.25">
      <c r="A140" s="249"/>
      <c r="B140" s="249"/>
      <c r="C140" s="249"/>
      <c r="D140" s="249"/>
      <c r="E140" s="249"/>
      <c r="F140" s="249"/>
      <c r="G140" s="249"/>
      <c r="H140" s="249"/>
      <c r="I140" s="249"/>
      <c r="J140" s="249"/>
      <c r="K140" s="249"/>
      <c r="L140" s="249"/>
      <c r="M140" s="249"/>
      <c r="N140" s="249"/>
      <c r="O140" s="249"/>
      <c r="P140" s="249"/>
    </row>
    <row r="141" spans="1:16" x14ac:dyDescent="0.25">
      <c r="A141" s="249"/>
      <c r="B141" s="249"/>
      <c r="C141" s="249"/>
      <c r="D141" s="249"/>
      <c r="E141" s="249"/>
      <c r="F141" s="249"/>
      <c r="G141" s="249"/>
      <c r="H141" s="249"/>
      <c r="I141" s="249"/>
      <c r="J141" s="249"/>
      <c r="K141" s="249"/>
      <c r="L141" s="249"/>
      <c r="M141" s="249"/>
      <c r="N141" s="249"/>
      <c r="O141" s="249"/>
      <c r="P141" s="249"/>
    </row>
    <row r="142" spans="1:16" x14ac:dyDescent="0.25">
      <c r="A142" s="249"/>
      <c r="B142" s="249"/>
      <c r="C142" s="249"/>
      <c r="D142" s="249"/>
      <c r="E142" s="249"/>
      <c r="F142" s="249"/>
      <c r="G142" s="249"/>
      <c r="H142" s="249"/>
      <c r="I142" s="249"/>
      <c r="J142" s="249"/>
      <c r="K142" s="249"/>
      <c r="L142" s="249"/>
      <c r="M142" s="249"/>
      <c r="N142" s="249"/>
      <c r="O142" s="249"/>
      <c r="P142" s="249"/>
    </row>
    <row r="143" spans="1:16" x14ac:dyDescent="0.25">
      <c r="A143" s="249"/>
      <c r="B143" s="249"/>
      <c r="C143" s="249"/>
      <c r="D143" s="249"/>
      <c r="E143" s="249"/>
      <c r="F143" s="249"/>
      <c r="G143" s="249"/>
      <c r="H143" s="249"/>
      <c r="I143" s="249"/>
      <c r="J143" s="249"/>
      <c r="K143" s="249"/>
      <c r="L143" s="249"/>
      <c r="M143" s="249"/>
      <c r="N143" s="249"/>
      <c r="O143" s="249"/>
      <c r="P143" s="249"/>
    </row>
    <row r="144" spans="1:16" ht="15" customHeight="1" x14ac:dyDescent="0.25">
      <c r="A144" s="249" t="s">
        <v>383</v>
      </c>
      <c r="B144" s="249"/>
      <c r="C144" s="249"/>
      <c r="D144" s="249"/>
      <c r="E144" s="249"/>
      <c r="F144" s="249"/>
      <c r="G144" s="249"/>
      <c r="H144" s="249"/>
      <c r="I144" s="249"/>
      <c r="J144" s="249"/>
      <c r="K144" s="249"/>
      <c r="L144" s="249"/>
      <c r="M144" s="249"/>
      <c r="N144" s="249"/>
      <c r="O144" s="249"/>
      <c r="P144" s="249"/>
    </row>
    <row r="145" spans="1:16" x14ac:dyDescent="0.25">
      <c r="A145" s="249"/>
      <c r="B145" s="249"/>
      <c r="C145" s="249"/>
      <c r="D145" s="249"/>
      <c r="E145" s="249"/>
      <c r="F145" s="249"/>
      <c r="G145" s="249"/>
      <c r="H145" s="249"/>
      <c r="I145" s="249"/>
      <c r="J145" s="249"/>
      <c r="K145" s="249"/>
      <c r="L145" s="249"/>
      <c r="M145" s="249"/>
      <c r="N145" s="249"/>
      <c r="O145" s="249"/>
      <c r="P145" s="249"/>
    </row>
    <row r="146" spans="1:16" x14ac:dyDescent="0.25">
      <c r="A146" s="249"/>
      <c r="B146" s="249"/>
      <c r="C146" s="249"/>
      <c r="D146" s="249"/>
      <c r="E146" s="249"/>
      <c r="F146" s="249"/>
      <c r="G146" s="249"/>
      <c r="H146" s="249"/>
      <c r="I146" s="249"/>
      <c r="J146" s="249"/>
      <c r="K146" s="249"/>
      <c r="L146" s="249"/>
      <c r="M146" s="249"/>
      <c r="N146" s="249"/>
      <c r="O146" s="249"/>
      <c r="P146" s="249"/>
    </row>
    <row r="147" spans="1:16" x14ac:dyDescent="0.25">
      <c r="A147" s="249"/>
      <c r="B147" s="249"/>
      <c r="C147" s="249"/>
      <c r="D147" s="249"/>
      <c r="E147" s="249"/>
      <c r="F147" s="249"/>
      <c r="G147" s="249"/>
      <c r="H147" s="249"/>
      <c r="I147" s="249"/>
      <c r="J147" s="249"/>
      <c r="K147" s="249"/>
      <c r="L147" s="249"/>
      <c r="M147" s="249"/>
      <c r="N147" s="249"/>
      <c r="O147" s="249"/>
      <c r="P147" s="249"/>
    </row>
    <row r="148" spans="1:16" x14ac:dyDescent="0.25">
      <c r="A148" s="249"/>
      <c r="B148" s="249"/>
      <c r="C148" s="249"/>
      <c r="D148" s="249"/>
      <c r="E148" s="249"/>
      <c r="F148" s="249"/>
      <c r="G148" s="249"/>
      <c r="H148" s="249"/>
      <c r="I148" s="249"/>
      <c r="J148" s="249"/>
      <c r="K148" s="249"/>
      <c r="L148" s="249"/>
      <c r="M148" s="249"/>
      <c r="N148" s="249"/>
      <c r="O148" s="249"/>
      <c r="P148" s="249"/>
    </row>
    <row r="149" spans="1:16" x14ac:dyDescent="0.25">
      <c r="A149" s="249"/>
      <c r="B149" s="249"/>
      <c r="C149" s="249"/>
      <c r="D149" s="249"/>
      <c r="E149" s="249"/>
      <c r="F149" s="249"/>
      <c r="G149" s="249"/>
      <c r="H149" s="249"/>
      <c r="I149" s="249"/>
      <c r="J149" s="249"/>
      <c r="K149" s="249"/>
      <c r="L149" s="249"/>
      <c r="M149" s="249"/>
      <c r="N149" s="249"/>
      <c r="O149" s="249"/>
      <c r="P149" s="249"/>
    </row>
    <row r="150" spans="1:16" x14ac:dyDescent="0.25">
      <c r="A150" s="249"/>
      <c r="B150" s="249"/>
      <c r="C150" s="249"/>
      <c r="D150" s="249"/>
      <c r="E150" s="249"/>
      <c r="F150" s="249"/>
      <c r="G150" s="249"/>
      <c r="H150" s="249"/>
      <c r="I150" s="249"/>
      <c r="J150" s="249"/>
      <c r="K150" s="249"/>
      <c r="L150" s="249"/>
      <c r="M150" s="249"/>
      <c r="N150" s="249"/>
      <c r="O150" s="249"/>
      <c r="P150" s="249"/>
    </row>
    <row r="151" spans="1:16" x14ac:dyDescent="0.25">
      <c r="A151" s="249"/>
      <c r="B151" s="249"/>
      <c r="C151" s="249"/>
      <c r="D151" s="249"/>
      <c r="E151" s="249"/>
      <c r="F151" s="249"/>
      <c r="G151" s="249"/>
      <c r="H151" s="249"/>
      <c r="I151" s="249"/>
      <c r="J151" s="249"/>
      <c r="K151" s="249"/>
      <c r="L151" s="249"/>
      <c r="M151" s="249"/>
      <c r="N151" s="249"/>
      <c r="O151" s="249"/>
      <c r="P151" s="249"/>
    </row>
    <row r="152" spans="1:16" x14ac:dyDescent="0.25">
      <c r="A152" s="249"/>
      <c r="B152" s="249"/>
      <c r="C152" s="249"/>
      <c r="D152" s="249"/>
      <c r="E152" s="249"/>
      <c r="F152" s="249"/>
      <c r="G152" s="249"/>
      <c r="H152" s="249"/>
      <c r="I152" s="249"/>
      <c r="J152" s="249"/>
      <c r="K152" s="249"/>
      <c r="L152" s="249"/>
      <c r="M152" s="249"/>
      <c r="N152" s="249"/>
      <c r="O152" s="249"/>
      <c r="P152" s="249"/>
    </row>
    <row r="153" spans="1:16" x14ac:dyDescent="0.25">
      <c r="A153" s="249"/>
      <c r="B153" s="249"/>
      <c r="C153" s="249"/>
      <c r="D153" s="249"/>
      <c r="E153" s="249"/>
      <c r="F153" s="249"/>
      <c r="G153" s="249"/>
      <c r="H153" s="249"/>
      <c r="I153" s="249"/>
      <c r="J153" s="249"/>
      <c r="K153" s="249"/>
      <c r="L153" s="249"/>
      <c r="M153" s="249"/>
      <c r="N153" s="249"/>
      <c r="O153" s="249"/>
      <c r="P153" s="249"/>
    </row>
    <row r="154" spans="1:16" x14ac:dyDescent="0.25">
      <c r="A154" s="249"/>
      <c r="B154" s="249"/>
      <c r="C154" s="249"/>
      <c r="D154" s="249"/>
      <c r="E154" s="249"/>
      <c r="F154" s="249"/>
      <c r="G154" s="249"/>
      <c r="H154" s="249"/>
      <c r="I154" s="249"/>
      <c r="J154" s="249"/>
      <c r="K154" s="249"/>
      <c r="L154" s="249"/>
      <c r="M154" s="249"/>
      <c r="N154" s="249"/>
      <c r="O154" s="249"/>
      <c r="P154" s="249"/>
    </row>
    <row r="155" spans="1:16" x14ac:dyDescent="0.25">
      <c r="A155" s="249"/>
      <c r="B155" s="249"/>
      <c r="C155" s="249"/>
      <c r="D155" s="249"/>
      <c r="E155" s="249"/>
      <c r="F155" s="249"/>
      <c r="G155" s="249"/>
      <c r="H155" s="249"/>
      <c r="I155" s="249"/>
      <c r="J155" s="249"/>
      <c r="K155" s="249"/>
      <c r="L155" s="249"/>
      <c r="M155" s="249"/>
      <c r="N155" s="249"/>
      <c r="O155" s="249"/>
      <c r="P155" s="249"/>
    </row>
    <row r="156" spans="1:16" x14ac:dyDescent="0.25">
      <c r="A156" s="249"/>
      <c r="B156" s="249"/>
      <c r="C156" s="249"/>
      <c r="D156" s="249"/>
      <c r="E156" s="249"/>
      <c r="F156" s="249"/>
      <c r="G156" s="249"/>
      <c r="H156" s="249"/>
      <c r="I156" s="249"/>
      <c r="J156" s="249"/>
      <c r="K156" s="249"/>
      <c r="L156" s="249"/>
      <c r="M156" s="249"/>
      <c r="N156" s="249"/>
      <c r="O156" s="249"/>
      <c r="P156" s="249"/>
    </row>
    <row r="157" spans="1:16" x14ac:dyDescent="0.25">
      <c r="A157" s="249"/>
      <c r="B157" s="249"/>
      <c r="C157" s="249"/>
      <c r="D157" s="249"/>
      <c r="E157" s="249"/>
      <c r="F157" s="249"/>
      <c r="G157" s="249"/>
      <c r="H157" s="249"/>
      <c r="I157" s="249"/>
      <c r="J157" s="249"/>
      <c r="K157" s="249"/>
      <c r="L157" s="249"/>
      <c r="M157" s="249"/>
      <c r="N157" s="249"/>
      <c r="O157" s="249"/>
      <c r="P157" s="249"/>
    </row>
    <row r="158" spans="1:16" x14ac:dyDescent="0.25">
      <c r="A158" s="249"/>
      <c r="B158" s="249"/>
      <c r="C158" s="249"/>
      <c r="D158" s="249"/>
      <c r="E158" s="249"/>
      <c r="F158" s="249"/>
      <c r="G158" s="249"/>
      <c r="H158" s="249"/>
      <c r="I158" s="249"/>
      <c r="J158" s="249"/>
      <c r="K158" s="249"/>
      <c r="L158" s="249"/>
      <c r="M158" s="249"/>
      <c r="N158" s="249"/>
      <c r="O158" s="249"/>
      <c r="P158" s="249"/>
    </row>
    <row r="159" spans="1:16" x14ac:dyDescent="0.25">
      <c r="A159" s="249"/>
      <c r="B159" s="249"/>
      <c r="C159" s="249"/>
      <c r="D159" s="249"/>
      <c r="E159" s="249"/>
      <c r="F159" s="249"/>
      <c r="G159" s="249"/>
      <c r="H159" s="249"/>
      <c r="I159" s="249"/>
      <c r="J159" s="249"/>
      <c r="K159" s="249"/>
      <c r="L159" s="249"/>
      <c r="M159" s="249"/>
      <c r="N159" s="249"/>
      <c r="O159" s="249"/>
      <c r="P159" s="249"/>
    </row>
    <row r="160" spans="1:16" x14ac:dyDescent="0.25">
      <c r="A160" s="249"/>
      <c r="B160" s="249"/>
      <c r="C160" s="249"/>
      <c r="D160" s="249"/>
      <c r="E160" s="249"/>
      <c r="F160" s="249"/>
      <c r="G160" s="249"/>
      <c r="H160" s="249"/>
      <c r="I160" s="249"/>
      <c r="J160" s="249"/>
      <c r="K160" s="249"/>
      <c r="L160" s="249"/>
      <c r="M160" s="249"/>
      <c r="N160" s="249"/>
      <c r="O160" s="249"/>
      <c r="P160" s="249"/>
    </row>
    <row r="161" spans="1:16" x14ac:dyDescent="0.25">
      <c r="A161" s="249"/>
      <c r="B161" s="249"/>
      <c r="C161" s="249"/>
      <c r="D161" s="249"/>
      <c r="E161" s="249"/>
      <c r="F161" s="249"/>
      <c r="G161" s="249"/>
      <c r="H161" s="249"/>
      <c r="I161" s="249"/>
      <c r="J161" s="249"/>
      <c r="K161" s="249"/>
      <c r="L161" s="249"/>
      <c r="M161" s="249"/>
      <c r="N161" s="249"/>
      <c r="O161" s="249"/>
      <c r="P161" s="249"/>
    </row>
    <row r="162" spans="1:16" x14ac:dyDescent="0.25">
      <c r="A162" s="249"/>
      <c r="B162" s="249"/>
      <c r="C162" s="249"/>
      <c r="D162" s="249"/>
      <c r="E162" s="249"/>
      <c r="F162" s="249"/>
      <c r="G162" s="249"/>
      <c r="H162" s="249"/>
      <c r="I162" s="249"/>
      <c r="J162" s="249"/>
      <c r="K162" s="249"/>
      <c r="L162" s="249"/>
      <c r="M162" s="249"/>
      <c r="N162" s="249"/>
      <c r="O162" s="249"/>
      <c r="P162" s="249"/>
    </row>
    <row r="163" spans="1:16" x14ac:dyDescent="0.25">
      <c r="A163" s="249"/>
      <c r="B163" s="249"/>
      <c r="C163" s="249"/>
      <c r="D163" s="249"/>
      <c r="E163" s="249"/>
      <c r="F163" s="249"/>
      <c r="G163" s="249"/>
      <c r="H163" s="249"/>
      <c r="I163" s="249"/>
      <c r="J163" s="249"/>
      <c r="K163" s="249"/>
      <c r="L163" s="249"/>
      <c r="M163" s="249"/>
      <c r="N163" s="249"/>
      <c r="O163" s="249"/>
      <c r="P163" s="249"/>
    </row>
    <row r="164" spans="1:16" ht="126.75" customHeight="1" x14ac:dyDescent="0.25">
      <c r="A164" s="249"/>
      <c r="B164" s="249"/>
      <c r="C164" s="249"/>
      <c r="D164" s="249"/>
      <c r="E164" s="249"/>
      <c r="F164" s="249"/>
      <c r="G164" s="249"/>
      <c r="H164" s="249"/>
      <c r="I164" s="249"/>
      <c r="J164" s="249"/>
      <c r="K164" s="249"/>
      <c r="L164" s="249"/>
      <c r="M164" s="249"/>
      <c r="N164" s="249"/>
      <c r="O164" s="249"/>
      <c r="P164" s="249"/>
    </row>
    <row r="165" spans="1:16" ht="15" customHeight="1" x14ac:dyDescent="0.25">
      <c r="A165" s="249" t="s">
        <v>372</v>
      </c>
      <c r="B165" s="249"/>
      <c r="C165" s="249"/>
      <c r="D165" s="249"/>
      <c r="E165" s="249"/>
      <c r="F165" s="249"/>
      <c r="G165" s="249"/>
      <c r="H165" s="249"/>
      <c r="I165" s="249"/>
      <c r="J165" s="249"/>
      <c r="K165" s="249"/>
      <c r="L165" s="249"/>
      <c r="M165" s="249"/>
      <c r="N165" s="249"/>
      <c r="O165" s="249"/>
      <c r="P165" s="249"/>
    </row>
    <row r="166" spans="1:16" x14ac:dyDescent="0.25">
      <c r="A166" s="249"/>
      <c r="B166" s="249"/>
      <c r="C166" s="249"/>
      <c r="D166" s="249"/>
      <c r="E166" s="249"/>
      <c r="F166" s="249"/>
      <c r="G166" s="249"/>
      <c r="H166" s="249"/>
      <c r="I166" s="249"/>
      <c r="J166" s="249"/>
      <c r="K166" s="249"/>
      <c r="L166" s="249"/>
      <c r="M166" s="249"/>
      <c r="N166" s="249"/>
      <c r="O166" s="249"/>
      <c r="P166" s="249"/>
    </row>
    <row r="167" spans="1:16" x14ac:dyDescent="0.25">
      <c r="A167" s="249"/>
      <c r="B167" s="249"/>
      <c r="C167" s="249"/>
      <c r="D167" s="249"/>
      <c r="E167" s="249"/>
      <c r="F167" s="249"/>
      <c r="G167" s="249"/>
      <c r="H167" s="249"/>
      <c r="I167" s="249"/>
      <c r="J167" s="249"/>
      <c r="K167" s="249"/>
      <c r="L167" s="249"/>
      <c r="M167" s="249"/>
      <c r="N167" s="249"/>
      <c r="O167" s="249"/>
      <c r="P167" s="249"/>
    </row>
    <row r="168" spans="1:16" x14ac:dyDescent="0.25">
      <c r="A168" s="249"/>
      <c r="B168" s="249"/>
      <c r="C168" s="249"/>
      <c r="D168" s="249"/>
      <c r="E168" s="249"/>
      <c r="F168" s="249"/>
      <c r="G168" s="249"/>
      <c r="H168" s="249"/>
      <c r="I168" s="249"/>
      <c r="J168" s="249"/>
      <c r="K168" s="249"/>
      <c r="L168" s="249"/>
      <c r="M168" s="249"/>
      <c r="N168" s="249"/>
      <c r="O168" s="249"/>
      <c r="P168" s="249"/>
    </row>
    <row r="169" spans="1:16" x14ac:dyDescent="0.25">
      <c r="A169" s="249"/>
      <c r="B169" s="249"/>
      <c r="C169" s="249"/>
      <c r="D169" s="249"/>
      <c r="E169" s="249"/>
      <c r="F169" s="249"/>
      <c r="G169" s="249"/>
      <c r="H169" s="249"/>
      <c r="I169" s="249"/>
      <c r="J169" s="249"/>
      <c r="K169" s="249"/>
      <c r="L169" s="249"/>
      <c r="M169" s="249"/>
      <c r="N169" s="249"/>
      <c r="O169" s="249"/>
      <c r="P169" s="249"/>
    </row>
    <row r="170" spans="1:16" x14ac:dyDescent="0.25">
      <c r="A170" s="249"/>
      <c r="B170" s="249"/>
      <c r="C170" s="249"/>
      <c r="D170" s="249"/>
      <c r="E170" s="249"/>
      <c r="F170" s="249"/>
      <c r="G170" s="249"/>
      <c r="H170" s="249"/>
      <c r="I170" s="249"/>
      <c r="J170" s="249"/>
      <c r="K170" s="249"/>
      <c r="L170" s="249"/>
      <c r="M170" s="249"/>
      <c r="N170" s="249"/>
      <c r="O170" s="249"/>
      <c r="P170" s="249"/>
    </row>
    <row r="171" spans="1:16" x14ac:dyDescent="0.25">
      <c r="A171" s="249"/>
      <c r="B171" s="249"/>
      <c r="C171" s="249"/>
      <c r="D171" s="249"/>
      <c r="E171" s="249"/>
      <c r="F171" s="249"/>
      <c r="G171" s="249"/>
      <c r="H171" s="249"/>
      <c r="I171" s="249"/>
      <c r="J171" s="249"/>
      <c r="K171" s="249"/>
      <c r="L171" s="249"/>
      <c r="M171" s="249"/>
      <c r="N171" s="249"/>
      <c r="O171" s="249"/>
      <c r="P171" s="249"/>
    </row>
    <row r="172" spans="1:16" x14ac:dyDescent="0.25">
      <c r="A172" s="249"/>
      <c r="B172" s="249"/>
      <c r="C172" s="249"/>
      <c r="D172" s="249"/>
      <c r="E172" s="249"/>
      <c r="F172" s="249"/>
      <c r="G172" s="249"/>
      <c r="H172" s="249"/>
      <c r="I172" s="249"/>
      <c r="J172" s="249"/>
      <c r="K172" s="249"/>
      <c r="L172" s="249"/>
      <c r="M172" s="249"/>
      <c r="N172" s="249"/>
      <c r="O172" s="249"/>
      <c r="P172" s="249"/>
    </row>
    <row r="173" spans="1:16" x14ac:dyDescent="0.25">
      <c r="A173" s="249"/>
      <c r="B173" s="249"/>
      <c r="C173" s="249"/>
      <c r="D173" s="249"/>
      <c r="E173" s="249"/>
      <c r="F173" s="249"/>
      <c r="G173" s="249"/>
      <c r="H173" s="249"/>
      <c r="I173" s="249"/>
      <c r="J173" s="249"/>
      <c r="K173" s="249"/>
      <c r="L173" s="249"/>
      <c r="M173" s="249"/>
      <c r="N173" s="249"/>
      <c r="O173" s="249"/>
      <c r="P173" s="249"/>
    </row>
    <row r="174" spans="1:16" x14ac:dyDescent="0.25">
      <c r="A174" s="249"/>
      <c r="B174" s="249"/>
      <c r="C174" s="249"/>
      <c r="D174" s="249"/>
      <c r="E174" s="249"/>
      <c r="F174" s="249"/>
      <c r="G174" s="249"/>
      <c r="H174" s="249"/>
      <c r="I174" s="249"/>
      <c r="J174" s="249"/>
      <c r="K174" s="249"/>
      <c r="L174" s="249"/>
      <c r="M174" s="249"/>
      <c r="N174" s="249"/>
      <c r="O174" s="249"/>
      <c r="P174" s="249"/>
    </row>
    <row r="175" spans="1:16" x14ac:dyDescent="0.25">
      <c r="A175" s="249"/>
      <c r="B175" s="249"/>
      <c r="C175" s="249"/>
      <c r="D175" s="249"/>
      <c r="E175" s="249"/>
      <c r="F175" s="249"/>
      <c r="G175" s="249"/>
      <c r="H175" s="249"/>
      <c r="I175" s="249"/>
      <c r="J175" s="249"/>
      <c r="K175" s="249"/>
      <c r="L175" s="249"/>
      <c r="M175" s="249"/>
      <c r="N175" s="249"/>
      <c r="O175" s="249"/>
      <c r="P175" s="249"/>
    </row>
    <row r="176" spans="1:16" x14ac:dyDescent="0.25">
      <c r="A176" s="249"/>
      <c r="B176" s="249"/>
      <c r="C176" s="249"/>
      <c r="D176" s="249"/>
      <c r="E176" s="249"/>
      <c r="F176" s="249"/>
      <c r="G176" s="249"/>
      <c r="H176" s="249"/>
      <c r="I176" s="249"/>
      <c r="J176" s="249"/>
      <c r="K176" s="249"/>
      <c r="L176" s="249"/>
      <c r="M176" s="249"/>
      <c r="N176" s="249"/>
      <c r="O176" s="249"/>
      <c r="P176" s="249"/>
    </row>
    <row r="177" spans="1:16" x14ac:dyDescent="0.25">
      <c r="A177" s="249"/>
      <c r="B177" s="249"/>
      <c r="C177" s="249"/>
      <c r="D177" s="249"/>
      <c r="E177" s="249"/>
      <c r="F177" s="249"/>
      <c r="G177" s="249"/>
      <c r="H177" s="249"/>
      <c r="I177" s="249"/>
      <c r="J177" s="249"/>
      <c r="K177" s="249"/>
      <c r="L177" s="249"/>
      <c r="M177" s="249"/>
      <c r="N177" s="249"/>
      <c r="O177" s="249"/>
      <c r="P177" s="249"/>
    </row>
    <row r="178" spans="1:16" x14ac:dyDescent="0.25">
      <c r="A178" s="249"/>
      <c r="B178" s="249"/>
      <c r="C178" s="249"/>
      <c r="D178" s="249"/>
      <c r="E178" s="249"/>
      <c r="F178" s="249"/>
      <c r="G178" s="249"/>
      <c r="H178" s="249"/>
      <c r="I178" s="249"/>
      <c r="J178" s="249"/>
      <c r="K178" s="249"/>
      <c r="L178" s="249"/>
      <c r="M178" s="249"/>
      <c r="N178" s="249"/>
      <c r="O178" s="249"/>
      <c r="P178" s="249"/>
    </row>
    <row r="179" spans="1:16" x14ac:dyDescent="0.25">
      <c r="A179" s="249"/>
      <c r="B179" s="249"/>
      <c r="C179" s="249"/>
      <c r="D179" s="249"/>
      <c r="E179" s="249"/>
      <c r="F179" s="249"/>
      <c r="G179" s="249"/>
      <c r="H179" s="249"/>
      <c r="I179" s="249"/>
      <c r="J179" s="249"/>
      <c r="K179" s="249"/>
      <c r="L179" s="249"/>
      <c r="M179" s="249"/>
      <c r="N179" s="249"/>
      <c r="O179" s="249"/>
      <c r="P179" s="249"/>
    </row>
    <row r="180" spans="1:16" x14ac:dyDescent="0.25">
      <c r="A180" s="249"/>
      <c r="B180" s="249"/>
      <c r="C180" s="249"/>
      <c r="D180" s="249"/>
      <c r="E180" s="249"/>
      <c r="F180" s="249"/>
      <c r="G180" s="249"/>
      <c r="H180" s="249"/>
      <c r="I180" s="249"/>
      <c r="J180" s="249"/>
      <c r="K180" s="249"/>
      <c r="L180" s="249"/>
      <c r="M180" s="249"/>
      <c r="N180" s="249"/>
      <c r="O180" s="249"/>
      <c r="P180" s="249"/>
    </row>
    <row r="181" spans="1:16" x14ac:dyDescent="0.25">
      <c r="A181" s="249"/>
      <c r="B181" s="249"/>
      <c r="C181" s="249"/>
      <c r="D181" s="249"/>
      <c r="E181" s="249"/>
      <c r="F181" s="249"/>
      <c r="G181" s="249"/>
      <c r="H181" s="249"/>
      <c r="I181" s="249"/>
      <c r="J181" s="249"/>
      <c r="K181" s="249"/>
      <c r="L181" s="249"/>
      <c r="M181" s="249"/>
      <c r="N181" s="249"/>
      <c r="O181" s="249"/>
      <c r="P181" s="249"/>
    </row>
    <row r="182" spans="1:16" x14ac:dyDescent="0.25">
      <c r="A182" s="249"/>
      <c r="B182" s="249"/>
      <c r="C182" s="249"/>
      <c r="D182" s="249"/>
      <c r="E182" s="249"/>
      <c r="F182" s="249"/>
      <c r="G182" s="249"/>
      <c r="H182" s="249"/>
      <c r="I182" s="249"/>
      <c r="J182" s="249"/>
      <c r="K182" s="249"/>
      <c r="L182" s="249"/>
      <c r="M182" s="249"/>
      <c r="N182" s="249"/>
      <c r="O182" s="249"/>
      <c r="P182" s="249"/>
    </row>
    <row r="183" spans="1:16" x14ac:dyDescent="0.25">
      <c r="A183" s="249"/>
      <c r="B183" s="249"/>
      <c r="C183" s="249"/>
      <c r="D183" s="249"/>
      <c r="E183" s="249"/>
      <c r="F183" s="249"/>
      <c r="G183" s="249"/>
      <c r="H183" s="249"/>
      <c r="I183" s="249"/>
      <c r="J183" s="249"/>
      <c r="K183" s="249"/>
      <c r="L183" s="249"/>
      <c r="M183" s="249"/>
      <c r="N183" s="249"/>
      <c r="O183" s="249"/>
      <c r="P183" s="249"/>
    </row>
    <row r="184" spans="1:16" x14ac:dyDescent="0.25">
      <c r="A184" s="249"/>
      <c r="B184" s="249"/>
      <c r="C184" s="249"/>
      <c r="D184" s="249"/>
      <c r="E184" s="249"/>
      <c r="F184" s="249"/>
      <c r="G184" s="249"/>
      <c r="H184" s="249"/>
      <c r="I184" s="249"/>
      <c r="J184" s="249"/>
      <c r="K184" s="249"/>
      <c r="L184" s="249"/>
      <c r="M184" s="249"/>
      <c r="N184" s="249"/>
      <c r="O184" s="249"/>
      <c r="P184" s="249"/>
    </row>
    <row r="185" spans="1:16" x14ac:dyDescent="0.25">
      <c r="A185" s="249"/>
      <c r="B185" s="249"/>
      <c r="C185" s="249"/>
      <c r="D185" s="249"/>
      <c r="E185" s="249"/>
      <c r="F185" s="249"/>
      <c r="G185" s="249"/>
      <c r="H185" s="249"/>
      <c r="I185" s="249"/>
      <c r="J185" s="249"/>
      <c r="K185" s="249"/>
      <c r="L185" s="249"/>
      <c r="M185" s="249"/>
      <c r="N185" s="249"/>
      <c r="O185" s="249"/>
      <c r="P185" s="249"/>
    </row>
    <row r="186" spans="1:16" x14ac:dyDescent="0.25">
      <c r="A186" s="249"/>
      <c r="B186" s="249"/>
      <c r="C186" s="249"/>
      <c r="D186" s="249"/>
      <c r="E186" s="249"/>
      <c r="F186" s="249"/>
      <c r="G186" s="249"/>
      <c r="H186" s="249"/>
      <c r="I186" s="249"/>
      <c r="J186" s="249"/>
      <c r="K186" s="249"/>
      <c r="L186" s="249"/>
      <c r="M186" s="249"/>
      <c r="N186" s="249"/>
      <c r="O186" s="249"/>
      <c r="P186" s="249"/>
    </row>
    <row r="187" spans="1:16" x14ac:dyDescent="0.25">
      <c r="A187" s="249"/>
      <c r="B187" s="249"/>
      <c r="C187" s="249"/>
      <c r="D187" s="249"/>
      <c r="E187" s="249"/>
      <c r="F187" s="249"/>
      <c r="G187" s="249"/>
      <c r="H187" s="249"/>
      <c r="I187" s="249"/>
      <c r="J187" s="249"/>
      <c r="K187" s="249"/>
      <c r="L187" s="249"/>
      <c r="M187" s="249"/>
      <c r="N187" s="249"/>
      <c r="O187" s="249"/>
      <c r="P187" s="249"/>
    </row>
    <row r="188" spans="1:16" x14ac:dyDescent="0.25">
      <c r="A188" s="249"/>
      <c r="B188" s="249"/>
      <c r="C188" s="249"/>
      <c r="D188" s="249"/>
      <c r="E188" s="249"/>
      <c r="F188" s="249"/>
      <c r="G188" s="249"/>
      <c r="H188" s="249"/>
      <c r="I188" s="249"/>
      <c r="J188" s="249"/>
      <c r="K188" s="249"/>
      <c r="L188" s="249"/>
      <c r="M188" s="249"/>
      <c r="N188" s="249"/>
      <c r="O188" s="249"/>
      <c r="P188" s="249"/>
    </row>
    <row r="189" spans="1:16" x14ac:dyDescent="0.25">
      <c r="A189" s="249"/>
      <c r="B189" s="249"/>
      <c r="C189" s="249"/>
      <c r="D189" s="249"/>
      <c r="E189" s="249"/>
      <c r="F189" s="249"/>
      <c r="G189" s="249"/>
      <c r="H189" s="249"/>
      <c r="I189" s="249"/>
      <c r="J189" s="249"/>
      <c r="K189" s="249"/>
      <c r="L189" s="249"/>
      <c r="M189" s="249"/>
      <c r="N189" s="249"/>
      <c r="O189" s="249"/>
      <c r="P189" s="249"/>
    </row>
    <row r="190" spans="1:16" x14ac:dyDescent="0.25">
      <c r="A190" s="249"/>
      <c r="B190" s="249"/>
      <c r="C190" s="249"/>
      <c r="D190" s="249"/>
      <c r="E190" s="249"/>
      <c r="F190" s="249"/>
      <c r="G190" s="249"/>
      <c r="H190" s="249"/>
      <c r="I190" s="249"/>
      <c r="J190" s="249"/>
      <c r="K190" s="249"/>
      <c r="L190" s="249"/>
      <c r="M190" s="249"/>
      <c r="N190" s="249"/>
      <c r="O190" s="249"/>
      <c r="P190" s="249"/>
    </row>
    <row r="191" spans="1:16" x14ac:dyDescent="0.25">
      <c r="A191" s="249"/>
      <c r="B191" s="249"/>
      <c r="C191" s="249"/>
      <c r="D191" s="249"/>
      <c r="E191" s="249"/>
      <c r="F191" s="249"/>
      <c r="G191" s="249"/>
      <c r="H191" s="249"/>
      <c r="I191" s="249"/>
      <c r="J191" s="249"/>
      <c r="K191" s="249"/>
      <c r="L191" s="249"/>
      <c r="M191" s="249"/>
      <c r="N191" s="249"/>
      <c r="O191" s="249"/>
      <c r="P191" s="249"/>
    </row>
    <row r="192" spans="1:16" x14ac:dyDescent="0.25">
      <c r="A192" s="249"/>
      <c r="B192" s="249"/>
      <c r="C192" s="249"/>
      <c r="D192" s="249"/>
      <c r="E192" s="249"/>
      <c r="F192" s="249"/>
      <c r="G192" s="249"/>
      <c r="H192" s="249"/>
      <c r="I192" s="249"/>
      <c r="J192" s="249"/>
      <c r="K192" s="249"/>
      <c r="L192" s="249"/>
      <c r="M192" s="249"/>
      <c r="N192" s="249"/>
      <c r="O192" s="249"/>
      <c r="P192" s="249"/>
    </row>
    <row r="193" spans="1:16" x14ac:dyDescent="0.25">
      <c r="A193" s="249"/>
      <c r="B193" s="249"/>
      <c r="C193" s="249"/>
      <c r="D193" s="249"/>
      <c r="E193" s="249"/>
      <c r="F193" s="249"/>
      <c r="G193" s="249"/>
      <c r="H193" s="249"/>
      <c r="I193" s="249"/>
      <c r="J193" s="249"/>
      <c r="K193" s="249"/>
      <c r="L193" s="249"/>
      <c r="M193" s="249"/>
      <c r="N193" s="249"/>
      <c r="O193" s="249"/>
      <c r="P193" s="249"/>
    </row>
    <row r="194" spans="1:16" x14ac:dyDescent="0.25">
      <c r="A194" s="249"/>
      <c r="B194" s="249"/>
      <c r="C194" s="249"/>
      <c r="D194" s="249"/>
      <c r="E194" s="249"/>
      <c r="F194" s="249"/>
      <c r="G194" s="249"/>
      <c r="H194" s="249"/>
      <c r="I194" s="249"/>
      <c r="J194" s="249"/>
      <c r="K194" s="249"/>
      <c r="L194" s="249"/>
      <c r="M194" s="249"/>
      <c r="N194" s="249"/>
      <c r="O194" s="249"/>
      <c r="P194" s="249"/>
    </row>
    <row r="195" spans="1:16" x14ac:dyDescent="0.25">
      <c r="A195" s="249"/>
      <c r="B195" s="249"/>
      <c r="C195" s="249"/>
      <c r="D195" s="249"/>
      <c r="E195" s="249"/>
      <c r="F195" s="249"/>
      <c r="G195" s="249"/>
      <c r="H195" s="249"/>
      <c r="I195" s="249"/>
      <c r="J195" s="249"/>
      <c r="K195" s="249"/>
      <c r="L195" s="249"/>
      <c r="M195" s="249"/>
      <c r="N195" s="249"/>
      <c r="O195" s="249"/>
      <c r="P195" s="249"/>
    </row>
    <row r="196" spans="1:16" x14ac:dyDescent="0.25">
      <c r="A196" s="249"/>
      <c r="B196" s="249"/>
      <c r="C196" s="249"/>
      <c r="D196" s="249"/>
      <c r="E196" s="249"/>
      <c r="F196" s="249"/>
      <c r="G196" s="249"/>
      <c r="H196" s="249"/>
      <c r="I196" s="249"/>
      <c r="J196" s="249"/>
      <c r="K196" s="249"/>
      <c r="L196" s="249"/>
      <c r="M196" s="249"/>
      <c r="N196" s="249"/>
      <c r="O196" s="249"/>
      <c r="P196" s="249"/>
    </row>
    <row r="197" spans="1:16" x14ac:dyDescent="0.25">
      <c r="A197" s="249"/>
      <c r="B197" s="249"/>
      <c r="C197" s="249"/>
      <c r="D197" s="249"/>
      <c r="E197" s="249"/>
      <c r="F197" s="249"/>
      <c r="G197" s="249"/>
      <c r="H197" s="249"/>
      <c r="I197" s="249"/>
      <c r="J197" s="249"/>
      <c r="K197" s="249"/>
      <c r="L197" s="249"/>
      <c r="M197" s="249"/>
      <c r="N197" s="249"/>
      <c r="O197" s="249"/>
      <c r="P197" s="249"/>
    </row>
    <row r="198" spans="1:16" x14ac:dyDescent="0.25">
      <c r="A198" s="249"/>
      <c r="B198" s="249"/>
      <c r="C198" s="249"/>
      <c r="D198" s="249"/>
      <c r="E198" s="249"/>
      <c r="F198" s="249"/>
      <c r="G198" s="249"/>
      <c r="H198" s="249"/>
      <c r="I198" s="249"/>
      <c r="J198" s="249"/>
      <c r="K198" s="249"/>
      <c r="L198" s="249"/>
      <c r="M198" s="249"/>
      <c r="N198" s="249"/>
      <c r="O198" s="249"/>
      <c r="P198" s="249"/>
    </row>
    <row r="199" spans="1:16" x14ac:dyDescent="0.25">
      <c r="A199" s="249"/>
      <c r="B199" s="249"/>
      <c r="C199" s="249"/>
      <c r="D199" s="249"/>
      <c r="E199" s="249"/>
      <c r="F199" s="249"/>
      <c r="G199" s="249"/>
      <c r="H199" s="249"/>
      <c r="I199" s="249"/>
      <c r="J199" s="249"/>
      <c r="K199" s="249"/>
      <c r="L199" s="249"/>
      <c r="M199" s="249"/>
      <c r="N199" s="249"/>
      <c r="O199" s="249"/>
      <c r="P199" s="249"/>
    </row>
    <row r="200" spans="1:16" x14ac:dyDescent="0.25">
      <c r="A200" s="249"/>
      <c r="B200" s="249"/>
      <c r="C200" s="249"/>
      <c r="D200" s="249"/>
      <c r="E200" s="249"/>
      <c r="F200" s="249"/>
      <c r="G200" s="249"/>
      <c r="H200" s="249"/>
      <c r="I200" s="249"/>
      <c r="J200" s="249"/>
      <c r="K200" s="249"/>
      <c r="L200" s="249"/>
      <c r="M200" s="249"/>
      <c r="N200" s="249"/>
      <c r="O200" s="249"/>
      <c r="P200" s="249"/>
    </row>
    <row r="201" spans="1:16" x14ac:dyDescent="0.25">
      <c r="A201" s="249"/>
      <c r="B201" s="249"/>
      <c r="C201" s="249"/>
      <c r="D201" s="249"/>
      <c r="E201" s="249"/>
      <c r="F201" s="249"/>
      <c r="G201" s="249"/>
      <c r="H201" s="249"/>
      <c r="I201" s="249"/>
      <c r="J201" s="249"/>
      <c r="K201" s="249"/>
      <c r="L201" s="249"/>
      <c r="M201" s="249"/>
      <c r="N201" s="249"/>
      <c r="O201" s="249"/>
      <c r="P201" s="249"/>
    </row>
    <row r="202" spans="1:16" x14ac:dyDescent="0.25">
      <c r="A202" s="249"/>
      <c r="B202" s="249"/>
      <c r="C202" s="249"/>
      <c r="D202" s="249"/>
      <c r="E202" s="249"/>
      <c r="F202" s="249"/>
      <c r="G202" s="249"/>
      <c r="H202" s="249"/>
      <c r="I202" s="249"/>
      <c r="J202" s="249"/>
      <c r="K202" s="249"/>
      <c r="L202" s="249"/>
      <c r="M202" s="249"/>
      <c r="N202" s="249"/>
      <c r="O202" s="249"/>
      <c r="P202" s="249"/>
    </row>
    <row r="203" spans="1:16" x14ac:dyDescent="0.25">
      <c r="A203" s="249"/>
      <c r="B203" s="249"/>
      <c r="C203" s="249"/>
      <c r="D203" s="249"/>
      <c r="E203" s="249"/>
      <c r="F203" s="249"/>
      <c r="G203" s="249"/>
      <c r="H203" s="249"/>
      <c r="I203" s="249"/>
      <c r="J203" s="249"/>
      <c r="K203" s="249"/>
      <c r="L203" s="249"/>
      <c r="M203" s="249"/>
      <c r="N203" s="249"/>
      <c r="O203" s="249"/>
      <c r="P203" s="249"/>
    </row>
    <row r="204" spans="1:16" x14ac:dyDescent="0.25">
      <c r="A204" s="249"/>
      <c r="B204" s="249"/>
      <c r="C204" s="249"/>
      <c r="D204" s="249"/>
      <c r="E204" s="249"/>
      <c r="F204" s="249"/>
      <c r="G204" s="249"/>
      <c r="H204" s="249"/>
      <c r="I204" s="249"/>
      <c r="J204" s="249"/>
      <c r="K204" s="249"/>
      <c r="L204" s="249"/>
      <c r="M204" s="249"/>
      <c r="N204" s="249"/>
      <c r="O204" s="249"/>
      <c r="P204" s="249"/>
    </row>
    <row r="205" spans="1:16" x14ac:dyDescent="0.25">
      <c r="A205" s="249"/>
      <c r="B205" s="249"/>
      <c r="C205" s="249"/>
      <c r="D205" s="249"/>
      <c r="E205" s="249"/>
      <c r="F205" s="249"/>
      <c r="G205" s="249"/>
      <c r="H205" s="249"/>
      <c r="I205" s="249"/>
      <c r="J205" s="249"/>
      <c r="K205" s="249"/>
      <c r="L205" s="249"/>
      <c r="M205" s="249"/>
      <c r="N205" s="249"/>
      <c r="O205" s="249"/>
      <c r="P205" s="249"/>
    </row>
    <row r="206" spans="1:16" x14ac:dyDescent="0.25">
      <c r="A206" s="249"/>
      <c r="B206" s="249"/>
      <c r="C206" s="249"/>
      <c r="D206" s="249"/>
      <c r="E206" s="249"/>
      <c r="F206" s="249"/>
      <c r="G206" s="249"/>
      <c r="H206" s="249"/>
      <c r="I206" s="249"/>
      <c r="J206" s="249"/>
      <c r="K206" s="249"/>
      <c r="L206" s="249"/>
      <c r="M206" s="249"/>
      <c r="N206" s="249"/>
      <c r="O206" s="249"/>
      <c r="P206" s="249"/>
    </row>
    <row r="207" spans="1:16" x14ac:dyDescent="0.25">
      <c r="A207" s="249"/>
      <c r="B207" s="249"/>
      <c r="C207" s="249"/>
      <c r="D207" s="249"/>
      <c r="E207" s="249"/>
      <c r="F207" s="249"/>
      <c r="G207" s="249"/>
      <c r="H207" s="249"/>
      <c r="I207" s="249"/>
      <c r="J207" s="249"/>
      <c r="K207" s="249"/>
      <c r="L207" s="249"/>
      <c r="M207" s="249"/>
      <c r="N207" s="249"/>
      <c r="O207" s="249"/>
      <c r="P207" s="249"/>
    </row>
    <row r="208" spans="1:16" x14ac:dyDescent="0.25">
      <c r="A208" s="249"/>
      <c r="B208" s="249"/>
      <c r="C208" s="249"/>
      <c r="D208" s="249"/>
      <c r="E208" s="249"/>
      <c r="F208" s="249"/>
      <c r="G208" s="249"/>
      <c r="H208" s="249"/>
      <c r="I208" s="249"/>
      <c r="J208" s="249"/>
      <c r="K208" s="249"/>
      <c r="L208" s="249"/>
      <c r="M208" s="249"/>
      <c r="N208" s="249"/>
      <c r="O208" s="249"/>
      <c r="P208" s="249"/>
    </row>
    <row r="209" spans="1:16" x14ac:dyDescent="0.25">
      <c r="A209" s="249"/>
      <c r="B209" s="249"/>
      <c r="C209" s="249"/>
      <c r="D209" s="249"/>
      <c r="E209" s="249"/>
      <c r="F209" s="249"/>
      <c r="G209" s="249"/>
      <c r="H209" s="249"/>
      <c r="I209" s="249"/>
      <c r="J209" s="249"/>
      <c r="K209" s="249"/>
      <c r="L209" s="249"/>
      <c r="M209" s="249"/>
      <c r="N209" s="249"/>
      <c r="O209" s="249"/>
      <c r="P209" s="249"/>
    </row>
    <row r="210" spans="1:16" x14ac:dyDescent="0.25">
      <c r="A210" s="249"/>
      <c r="B210" s="249"/>
      <c r="C210" s="249"/>
      <c r="D210" s="249"/>
      <c r="E210" s="249"/>
      <c r="F210" s="249"/>
      <c r="G210" s="249"/>
      <c r="H210" s="249"/>
      <c r="I210" s="249"/>
      <c r="J210" s="249"/>
      <c r="K210" s="249"/>
      <c r="L210" s="249"/>
      <c r="M210" s="249"/>
      <c r="N210" s="249"/>
      <c r="O210" s="249"/>
      <c r="P210" s="249"/>
    </row>
    <row r="211" spans="1:16" x14ac:dyDescent="0.25">
      <c r="A211" s="249"/>
      <c r="B211" s="249"/>
      <c r="C211" s="249"/>
      <c r="D211" s="249"/>
      <c r="E211" s="249"/>
      <c r="F211" s="249"/>
      <c r="G211" s="249"/>
      <c r="H211" s="249"/>
      <c r="I211" s="249"/>
      <c r="J211" s="249"/>
      <c r="K211" s="249"/>
      <c r="L211" s="249"/>
      <c r="M211" s="249"/>
      <c r="N211" s="249"/>
      <c r="O211" s="249"/>
      <c r="P211" s="249"/>
    </row>
    <row r="212" spans="1:16" x14ac:dyDescent="0.25">
      <c r="A212" s="249"/>
      <c r="B212" s="249"/>
      <c r="C212" s="249"/>
      <c r="D212" s="249"/>
      <c r="E212" s="249"/>
      <c r="F212" s="249"/>
      <c r="G212" s="249"/>
      <c r="H212" s="249"/>
      <c r="I212" s="249"/>
      <c r="J212" s="249"/>
      <c r="K212" s="249"/>
      <c r="L212" s="249"/>
      <c r="M212" s="249"/>
      <c r="N212" s="249"/>
      <c r="O212" s="249"/>
      <c r="P212" s="249"/>
    </row>
    <row r="213" spans="1:16" x14ac:dyDescent="0.25">
      <c r="A213" s="249"/>
      <c r="B213" s="249"/>
      <c r="C213" s="249"/>
      <c r="D213" s="249"/>
      <c r="E213" s="249"/>
      <c r="F213" s="249"/>
      <c r="G213" s="249"/>
      <c r="H213" s="249"/>
      <c r="I213" s="249"/>
      <c r="J213" s="249"/>
      <c r="K213" s="249"/>
      <c r="L213" s="249"/>
      <c r="M213" s="249"/>
      <c r="N213" s="249"/>
      <c r="O213" s="249"/>
      <c r="P213" s="249"/>
    </row>
    <row r="214" spans="1:16" x14ac:dyDescent="0.25">
      <c r="A214" s="249"/>
      <c r="B214" s="249"/>
      <c r="C214" s="249"/>
      <c r="D214" s="249"/>
      <c r="E214" s="249"/>
      <c r="F214" s="249"/>
      <c r="G214" s="249"/>
      <c r="H214" s="249"/>
      <c r="I214" s="249"/>
      <c r="J214" s="249"/>
      <c r="K214" s="249"/>
      <c r="L214" s="249"/>
      <c r="M214" s="249"/>
      <c r="N214" s="249"/>
      <c r="O214" s="249"/>
      <c r="P214" s="249"/>
    </row>
    <row r="215" spans="1:16" x14ac:dyDescent="0.25">
      <c r="A215" s="249"/>
      <c r="B215" s="249"/>
      <c r="C215" s="249"/>
      <c r="D215" s="249"/>
      <c r="E215" s="249"/>
      <c r="F215" s="249"/>
      <c r="G215" s="249"/>
      <c r="H215" s="249"/>
      <c r="I215" s="249"/>
      <c r="J215" s="249"/>
      <c r="K215" s="249"/>
      <c r="L215" s="249"/>
      <c r="M215" s="249"/>
      <c r="N215" s="249"/>
      <c r="O215" s="249"/>
      <c r="P215" s="249"/>
    </row>
    <row r="216" spans="1:16" x14ac:dyDescent="0.25">
      <c r="A216" s="249"/>
      <c r="B216" s="249"/>
      <c r="C216" s="249"/>
      <c r="D216" s="249"/>
      <c r="E216" s="249"/>
      <c r="F216" s="249"/>
      <c r="G216" s="249"/>
      <c r="H216" s="249"/>
      <c r="I216" s="249"/>
      <c r="J216" s="249"/>
      <c r="K216" s="249"/>
      <c r="L216" s="249"/>
      <c r="M216" s="249"/>
      <c r="N216" s="249"/>
      <c r="O216" s="249"/>
      <c r="P216" s="249"/>
    </row>
    <row r="217" spans="1:16" x14ac:dyDescent="0.25">
      <c r="A217" s="249"/>
      <c r="B217" s="249"/>
      <c r="C217" s="249"/>
      <c r="D217" s="249"/>
      <c r="E217" s="249"/>
      <c r="F217" s="249"/>
      <c r="G217" s="249"/>
      <c r="H217" s="249"/>
      <c r="I217" s="249"/>
      <c r="J217" s="249"/>
      <c r="K217" s="249"/>
      <c r="L217" s="249"/>
      <c r="M217" s="249"/>
      <c r="N217" s="249"/>
      <c r="O217" s="249"/>
      <c r="P217" s="249"/>
    </row>
    <row r="218" spans="1:16" x14ac:dyDescent="0.25">
      <c r="A218" s="249"/>
      <c r="B218" s="249"/>
      <c r="C218" s="249"/>
      <c r="D218" s="249"/>
      <c r="E218" s="249"/>
      <c r="F218" s="249"/>
      <c r="G218" s="249"/>
      <c r="H218" s="249"/>
      <c r="I218" s="249"/>
      <c r="J218" s="249"/>
      <c r="K218" s="249"/>
      <c r="L218" s="249"/>
      <c r="M218" s="249"/>
      <c r="N218" s="249"/>
      <c r="O218" s="249"/>
      <c r="P218" s="249"/>
    </row>
    <row r="219" spans="1:16" x14ac:dyDescent="0.25">
      <c r="A219" s="249"/>
      <c r="B219" s="249"/>
      <c r="C219" s="249"/>
      <c r="D219" s="249"/>
      <c r="E219" s="249"/>
      <c r="F219" s="249"/>
      <c r="G219" s="249"/>
      <c r="H219" s="249"/>
      <c r="I219" s="249"/>
      <c r="J219" s="249"/>
      <c r="K219" s="249"/>
      <c r="L219" s="249"/>
      <c r="M219" s="249"/>
      <c r="N219" s="249"/>
      <c r="O219" s="249"/>
      <c r="P219" s="249"/>
    </row>
    <row r="220" spans="1:16" x14ac:dyDescent="0.25">
      <c r="A220" s="249"/>
      <c r="B220" s="249"/>
      <c r="C220" s="249"/>
      <c r="D220" s="249"/>
      <c r="E220" s="249"/>
      <c r="F220" s="249"/>
      <c r="G220" s="249"/>
      <c r="H220" s="249"/>
      <c r="I220" s="249"/>
      <c r="J220" s="249"/>
      <c r="K220" s="249"/>
      <c r="L220" s="249"/>
      <c r="M220" s="249"/>
      <c r="N220" s="249"/>
      <c r="O220" s="249"/>
      <c r="P220" s="249"/>
    </row>
    <row r="221" spans="1:16" x14ac:dyDescent="0.25">
      <c r="A221" s="249"/>
      <c r="B221" s="249"/>
      <c r="C221" s="249"/>
      <c r="D221" s="249"/>
      <c r="E221" s="249"/>
      <c r="F221" s="249"/>
      <c r="G221" s="249"/>
      <c r="H221" s="249"/>
      <c r="I221" s="249"/>
      <c r="J221" s="249"/>
      <c r="K221" s="249"/>
      <c r="L221" s="249"/>
      <c r="M221" s="249"/>
      <c r="N221" s="249"/>
      <c r="O221" s="249"/>
      <c r="P221" s="249"/>
    </row>
    <row r="222" spans="1:16" x14ac:dyDescent="0.25">
      <c r="A222" s="249"/>
      <c r="B222" s="249"/>
      <c r="C222" s="249"/>
      <c r="D222" s="249"/>
      <c r="E222" s="249"/>
      <c r="F222" s="249"/>
      <c r="G222" s="249"/>
      <c r="H222" s="249"/>
      <c r="I222" s="249"/>
      <c r="J222" s="249"/>
      <c r="K222" s="249"/>
      <c r="L222" s="249"/>
      <c r="M222" s="249"/>
      <c r="N222" s="249"/>
      <c r="O222" s="249"/>
      <c r="P222" s="249"/>
    </row>
    <row r="223" spans="1:16" x14ac:dyDescent="0.25">
      <c r="A223" s="249"/>
      <c r="B223" s="249"/>
      <c r="C223" s="249"/>
      <c r="D223" s="249"/>
      <c r="E223" s="249"/>
      <c r="F223" s="249"/>
      <c r="G223" s="249"/>
      <c r="H223" s="249"/>
      <c r="I223" s="249"/>
      <c r="J223" s="249"/>
      <c r="K223" s="249"/>
      <c r="L223" s="249"/>
      <c r="M223" s="249"/>
      <c r="N223" s="249"/>
      <c r="O223" s="249"/>
      <c r="P223" s="249"/>
    </row>
    <row r="224" spans="1:16" x14ac:dyDescent="0.25">
      <c r="A224" s="249"/>
      <c r="B224" s="249"/>
      <c r="C224" s="249"/>
      <c r="D224" s="249"/>
      <c r="E224" s="249"/>
      <c r="F224" s="249"/>
      <c r="G224" s="249"/>
      <c r="H224" s="249"/>
      <c r="I224" s="249"/>
      <c r="J224" s="249"/>
      <c r="K224" s="249"/>
      <c r="L224" s="249"/>
      <c r="M224" s="249"/>
      <c r="N224" s="249"/>
      <c r="O224" s="249"/>
      <c r="P224" s="249"/>
    </row>
    <row r="225" spans="1:16" x14ac:dyDescent="0.25">
      <c r="A225" s="249"/>
      <c r="B225" s="249"/>
      <c r="C225" s="249"/>
      <c r="D225" s="249"/>
      <c r="E225" s="249"/>
      <c r="F225" s="249"/>
      <c r="G225" s="249"/>
      <c r="H225" s="249"/>
      <c r="I225" s="249"/>
      <c r="J225" s="249"/>
      <c r="K225" s="249"/>
      <c r="L225" s="249"/>
      <c r="M225" s="249"/>
      <c r="N225" s="249"/>
      <c r="O225" s="249"/>
      <c r="P225" s="249"/>
    </row>
    <row r="226" spans="1:16" x14ac:dyDescent="0.25">
      <c r="A226" s="249"/>
      <c r="B226" s="249"/>
      <c r="C226" s="249"/>
      <c r="D226" s="249"/>
      <c r="E226" s="249"/>
      <c r="F226" s="249"/>
      <c r="G226" s="249"/>
      <c r="H226" s="249"/>
      <c r="I226" s="249"/>
      <c r="J226" s="249"/>
      <c r="K226" s="249"/>
      <c r="L226" s="249"/>
      <c r="M226" s="249"/>
      <c r="N226" s="249"/>
      <c r="O226" s="249"/>
      <c r="P226" s="249"/>
    </row>
    <row r="227" spans="1:16" x14ac:dyDescent="0.25">
      <c r="A227" s="249"/>
      <c r="B227" s="249"/>
      <c r="C227" s="249"/>
      <c r="D227" s="249"/>
      <c r="E227" s="249"/>
      <c r="F227" s="249"/>
      <c r="G227" s="249"/>
      <c r="H227" s="249"/>
      <c r="I227" s="249"/>
      <c r="J227" s="249"/>
      <c r="K227" s="249"/>
      <c r="L227" s="249"/>
      <c r="M227" s="249"/>
      <c r="N227" s="249"/>
      <c r="O227" s="249"/>
      <c r="P227" s="249"/>
    </row>
    <row r="228" spans="1:16" x14ac:dyDescent="0.25">
      <c r="A228" s="249"/>
      <c r="B228" s="249"/>
      <c r="C228" s="249"/>
      <c r="D228" s="249"/>
      <c r="E228" s="249"/>
      <c r="F228" s="249"/>
      <c r="G228" s="249"/>
      <c r="H228" s="249"/>
      <c r="I228" s="249"/>
      <c r="J228" s="249"/>
      <c r="K228" s="249"/>
      <c r="L228" s="249"/>
      <c r="M228" s="249"/>
      <c r="N228" s="249"/>
      <c r="O228" s="249"/>
      <c r="P228" s="249"/>
    </row>
    <row r="229" spans="1:16" x14ac:dyDescent="0.25">
      <c r="A229" s="249"/>
      <c r="B229" s="249"/>
      <c r="C229" s="249"/>
      <c r="D229" s="249"/>
      <c r="E229" s="249"/>
      <c r="F229" s="249"/>
      <c r="G229" s="249"/>
      <c r="H229" s="249"/>
      <c r="I229" s="249"/>
      <c r="J229" s="249"/>
      <c r="K229" s="249"/>
      <c r="L229" s="249"/>
      <c r="M229" s="249"/>
      <c r="N229" s="249"/>
      <c r="O229" s="249"/>
      <c r="P229" s="249"/>
    </row>
    <row r="230" spans="1:16" x14ac:dyDescent="0.25">
      <c r="A230" s="249"/>
      <c r="B230" s="249"/>
      <c r="C230" s="249"/>
      <c r="D230" s="249"/>
      <c r="E230" s="249"/>
      <c r="F230" s="249"/>
      <c r="G230" s="249"/>
      <c r="H230" s="249"/>
      <c r="I230" s="249"/>
      <c r="J230" s="249"/>
      <c r="K230" s="249"/>
      <c r="L230" s="249"/>
      <c r="M230" s="249"/>
      <c r="N230" s="249"/>
      <c r="O230" s="249"/>
      <c r="P230" s="249"/>
    </row>
    <row r="231" spans="1:16" x14ac:dyDescent="0.25">
      <c r="A231" s="249"/>
      <c r="B231" s="249"/>
      <c r="C231" s="249"/>
      <c r="D231" s="249"/>
      <c r="E231" s="249"/>
      <c r="F231" s="249"/>
      <c r="G231" s="249"/>
      <c r="H231" s="249"/>
      <c r="I231" s="249"/>
      <c r="J231" s="249"/>
      <c r="K231" s="249"/>
      <c r="L231" s="249"/>
      <c r="M231" s="249"/>
      <c r="N231" s="249"/>
      <c r="O231" s="249"/>
      <c r="P231" s="249"/>
    </row>
    <row r="232" spans="1:16" x14ac:dyDescent="0.25">
      <c r="A232" s="249"/>
      <c r="B232" s="249"/>
      <c r="C232" s="249"/>
      <c r="D232" s="249"/>
      <c r="E232" s="249"/>
      <c r="F232" s="249"/>
      <c r="G232" s="249"/>
      <c r="H232" s="249"/>
      <c r="I232" s="249"/>
      <c r="J232" s="249"/>
      <c r="K232" s="249"/>
      <c r="L232" s="249"/>
      <c r="M232" s="249"/>
      <c r="N232" s="249"/>
      <c r="O232" s="249"/>
      <c r="P232" s="249"/>
    </row>
    <row r="233" spans="1:16" x14ac:dyDescent="0.25">
      <c r="A233" s="249"/>
      <c r="B233" s="249"/>
      <c r="C233" s="249"/>
      <c r="D233" s="249"/>
      <c r="E233" s="249"/>
      <c r="F233" s="249"/>
      <c r="G233" s="249"/>
      <c r="H233" s="249"/>
      <c r="I233" s="249"/>
      <c r="J233" s="249"/>
      <c r="K233" s="249"/>
      <c r="L233" s="249"/>
      <c r="M233" s="249"/>
      <c r="N233" s="249"/>
      <c r="O233" s="249"/>
      <c r="P233" s="249"/>
    </row>
    <row r="234" spans="1:16" x14ac:dyDescent="0.25">
      <c r="A234" s="249"/>
      <c r="B234" s="249"/>
      <c r="C234" s="249"/>
      <c r="D234" s="249"/>
      <c r="E234" s="249"/>
      <c r="F234" s="249"/>
      <c r="G234" s="249"/>
      <c r="H234" s="249"/>
      <c r="I234" s="249"/>
      <c r="J234" s="249"/>
      <c r="K234" s="249"/>
      <c r="L234" s="249"/>
      <c r="M234" s="249"/>
      <c r="N234" s="249"/>
      <c r="O234" s="249"/>
      <c r="P234" s="249"/>
    </row>
    <row r="235" spans="1:16" x14ac:dyDescent="0.25">
      <c r="A235" s="249"/>
      <c r="B235" s="249"/>
      <c r="C235" s="249"/>
      <c r="D235" s="249"/>
      <c r="E235" s="249"/>
      <c r="F235" s="249"/>
      <c r="G235" s="249"/>
      <c r="H235" s="249"/>
      <c r="I235" s="249"/>
      <c r="J235" s="249"/>
      <c r="K235" s="249"/>
      <c r="L235" s="249"/>
      <c r="M235" s="249"/>
      <c r="N235" s="249"/>
      <c r="O235" s="249"/>
      <c r="P235" s="249"/>
    </row>
    <row r="236" spans="1:16" x14ac:dyDescent="0.25">
      <c r="A236" s="249"/>
      <c r="B236" s="249"/>
      <c r="C236" s="249"/>
      <c r="D236" s="249"/>
      <c r="E236" s="249"/>
      <c r="F236" s="249"/>
      <c r="G236" s="249"/>
      <c r="H236" s="249"/>
      <c r="I236" s="249"/>
      <c r="J236" s="249"/>
      <c r="K236" s="249"/>
      <c r="L236" s="249"/>
      <c r="M236" s="249"/>
      <c r="N236" s="249"/>
      <c r="O236" s="249"/>
      <c r="P236" s="249"/>
    </row>
    <row r="237" spans="1:16" x14ac:dyDescent="0.25">
      <c r="A237" s="249"/>
      <c r="B237" s="249"/>
      <c r="C237" s="249"/>
      <c r="D237" s="249"/>
      <c r="E237" s="249"/>
      <c r="F237" s="249"/>
      <c r="G237" s="249"/>
      <c r="H237" s="249"/>
      <c r="I237" s="249"/>
      <c r="J237" s="249"/>
      <c r="K237" s="249"/>
      <c r="L237" s="249"/>
      <c r="M237" s="249"/>
      <c r="N237" s="249"/>
      <c r="O237" s="249"/>
      <c r="P237" s="249"/>
    </row>
    <row r="238" spans="1:16" x14ac:dyDescent="0.25">
      <c r="A238" s="249"/>
      <c r="B238" s="249"/>
      <c r="C238" s="249"/>
      <c r="D238" s="249"/>
      <c r="E238" s="249"/>
      <c r="F238" s="249"/>
      <c r="G238" s="249"/>
      <c r="H238" s="249"/>
      <c r="I238" s="249"/>
      <c r="J238" s="249"/>
      <c r="K238" s="249"/>
      <c r="L238" s="249"/>
      <c r="M238" s="249"/>
      <c r="N238" s="249"/>
      <c r="O238" s="249"/>
      <c r="P238" s="249"/>
    </row>
    <row r="239" spans="1:16" x14ac:dyDescent="0.25">
      <c r="A239" s="249"/>
      <c r="B239" s="249"/>
      <c r="C239" s="249"/>
      <c r="D239" s="249"/>
      <c r="E239" s="249"/>
      <c r="F239" s="249"/>
      <c r="G239" s="249"/>
      <c r="H239" s="249"/>
      <c r="I239" s="249"/>
      <c r="J239" s="249"/>
      <c r="K239" s="249"/>
      <c r="L239" s="249"/>
      <c r="M239" s="249"/>
      <c r="N239" s="249"/>
      <c r="O239" s="249"/>
      <c r="P239" s="249"/>
    </row>
    <row r="240" spans="1:16" x14ac:dyDescent="0.25">
      <c r="A240" s="249"/>
      <c r="B240" s="249"/>
      <c r="C240" s="249"/>
      <c r="D240" s="249"/>
      <c r="E240" s="249"/>
      <c r="F240" s="249"/>
      <c r="G240" s="249"/>
      <c r="H240" s="249"/>
      <c r="I240" s="249"/>
      <c r="J240" s="249"/>
      <c r="K240" s="249"/>
      <c r="L240" s="249"/>
      <c r="M240" s="249"/>
      <c r="N240" s="249"/>
      <c r="O240" s="249"/>
      <c r="P240" s="249"/>
    </row>
    <row r="241" spans="1:16" x14ac:dyDescent="0.25">
      <c r="A241" s="249"/>
      <c r="B241" s="249"/>
      <c r="C241" s="249"/>
      <c r="D241" s="249"/>
      <c r="E241" s="249"/>
      <c r="F241" s="249"/>
      <c r="G241" s="249"/>
      <c r="H241" s="249"/>
      <c r="I241" s="249"/>
      <c r="J241" s="249"/>
      <c r="K241" s="249"/>
      <c r="L241" s="249"/>
      <c r="M241" s="249"/>
      <c r="N241" s="249"/>
      <c r="O241" s="249"/>
      <c r="P241" s="249"/>
    </row>
    <row r="242" spans="1:16" x14ac:dyDescent="0.25">
      <c r="A242" s="249"/>
      <c r="B242" s="249"/>
      <c r="C242" s="249"/>
      <c r="D242" s="249"/>
      <c r="E242" s="249"/>
      <c r="F242" s="249"/>
      <c r="G242" s="249"/>
      <c r="H242" s="249"/>
      <c r="I242" s="249"/>
      <c r="J242" s="249"/>
      <c r="K242" s="249"/>
      <c r="L242" s="249"/>
      <c r="M242" s="249"/>
      <c r="N242" s="249"/>
      <c r="O242" s="249"/>
      <c r="P242" s="249"/>
    </row>
    <row r="243" spans="1:16" x14ac:dyDescent="0.25">
      <c r="A243" s="249"/>
      <c r="B243" s="249"/>
      <c r="C243" s="249"/>
      <c r="D243" s="249"/>
      <c r="E243" s="249"/>
      <c r="F243" s="249"/>
      <c r="G243" s="249"/>
      <c r="H243" s="249"/>
      <c r="I243" s="249"/>
      <c r="J243" s="249"/>
      <c r="K243" s="249"/>
      <c r="L243" s="249"/>
      <c r="M243" s="249"/>
      <c r="N243" s="249"/>
      <c r="O243" s="249"/>
      <c r="P243" s="249"/>
    </row>
    <row r="244" spans="1:16" x14ac:dyDescent="0.25">
      <c r="A244" s="249"/>
      <c r="B244" s="249"/>
      <c r="C244" s="249"/>
      <c r="D244" s="249"/>
      <c r="E244" s="249"/>
      <c r="F244" s="249"/>
      <c r="G244" s="249"/>
      <c r="H244" s="249"/>
      <c r="I244" s="249"/>
      <c r="J244" s="249"/>
      <c r="K244" s="249"/>
      <c r="L244" s="249"/>
      <c r="M244" s="249"/>
      <c r="N244" s="249"/>
      <c r="O244" s="249"/>
      <c r="P244" s="249"/>
    </row>
    <row r="245" spans="1:16" x14ac:dyDescent="0.25">
      <c r="A245" s="249"/>
      <c r="B245" s="249"/>
      <c r="C245" s="249"/>
      <c r="D245" s="249"/>
      <c r="E245" s="249"/>
      <c r="F245" s="249"/>
      <c r="G245" s="249"/>
      <c r="H245" s="249"/>
      <c r="I245" s="249"/>
      <c r="J245" s="249"/>
      <c r="K245" s="249"/>
      <c r="L245" s="249"/>
      <c r="M245" s="249"/>
      <c r="N245" s="249"/>
      <c r="O245" s="249"/>
      <c r="P245" s="249"/>
    </row>
    <row r="246" spans="1:16" x14ac:dyDescent="0.25">
      <c r="A246" s="249"/>
      <c r="B246" s="249"/>
      <c r="C246" s="249"/>
      <c r="D246" s="249"/>
      <c r="E246" s="249"/>
      <c r="F246" s="249"/>
      <c r="G246" s="249"/>
      <c r="H246" s="249"/>
      <c r="I246" s="249"/>
      <c r="J246" s="249"/>
      <c r="K246" s="249"/>
      <c r="L246" s="249"/>
      <c r="M246" s="249"/>
      <c r="N246" s="249"/>
      <c r="O246" s="249"/>
      <c r="P246" s="249"/>
    </row>
    <row r="247" spans="1:16" x14ac:dyDescent="0.25">
      <c r="A247" s="249"/>
      <c r="B247" s="249"/>
      <c r="C247" s="249"/>
      <c r="D247" s="249"/>
      <c r="E247" s="249"/>
      <c r="F247" s="249"/>
      <c r="G247" s="249"/>
      <c r="H247" s="249"/>
      <c r="I247" s="249"/>
      <c r="J247" s="249"/>
      <c r="K247" s="249"/>
      <c r="L247" s="249"/>
      <c r="M247" s="249"/>
      <c r="N247" s="249"/>
      <c r="O247" s="249"/>
      <c r="P247" s="249"/>
    </row>
    <row r="248" spans="1:16" x14ac:dyDescent="0.25">
      <c r="A248" s="249"/>
      <c r="B248" s="249"/>
      <c r="C248" s="249"/>
      <c r="D248" s="249"/>
      <c r="E248" s="249"/>
      <c r="F248" s="249"/>
      <c r="G248" s="249"/>
      <c r="H248" s="249"/>
      <c r="I248" s="249"/>
      <c r="J248" s="249"/>
      <c r="K248" s="249"/>
      <c r="L248" s="249"/>
      <c r="M248" s="249"/>
      <c r="N248" s="249"/>
      <c r="O248" s="249"/>
      <c r="P248" s="249"/>
    </row>
    <row r="249" spans="1:16" x14ac:dyDescent="0.25">
      <c r="A249" s="249"/>
      <c r="B249" s="249"/>
      <c r="C249" s="249"/>
      <c r="D249" s="249"/>
      <c r="E249" s="249"/>
      <c r="F249" s="249"/>
      <c r="G249" s="249"/>
      <c r="H249" s="249"/>
      <c r="I249" s="249"/>
      <c r="J249" s="249"/>
      <c r="K249" s="249"/>
      <c r="L249" s="249"/>
      <c r="M249" s="249"/>
      <c r="N249" s="249"/>
      <c r="O249" s="249"/>
      <c r="P249" s="249"/>
    </row>
    <row r="250" spans="1:16" x14ac:dyDescent="0.25">
      <c r="A250" s="249"/>
      <c r="B250" s="249"/>
      <c r="C250" s="249"/>
      <c r="D250" s="249"/>
      <c r="E250" s="249"/>
      <c r="F250" s="249"/>
      <c r="G250" s="249"/>
      <c r="H250" s="249"/>
      <c r="I250" s="249"/>
      <c r="J250" s="249"/>
      <c r="K250" s="249"/>
      <c r="L250" s="249"/>
      <c r="M250" s="249"/>
      <c r="N250" s="249"/>
      <c r="O250" s="249"/>
      <c r="P250" s="249"/>
    </row>
    <row r="251" spans="1:16" x14ac:dyDescent="0.25">
      <c r="A251" s="249"/>
      <c r="B251" s="249"/>
      <c r="C251" s="249"/>
      <c r="D251" s="249"/>
      <c r="E251" s="249"/>
      <c r="F251" s="249"/>
      <c r="G251" s="249"/>
      <c r="H251" s="249"/>
      <c r="I251" s="249"/>
      <c r="J251" s="249"/>
      <c r="K251" s="249"/>
      <c r="L251" s="249"/>
      <c r="M251" s="249"/>
      <c r="N251" s="249"/>
      <c r="O251" s="249"/>
      <c r="P251" s="249"/>
    </row>
    <row r="252" spans="1:16" x14ac:dyDescent="0.25">
      <c r="A252" s="249"/>
      <c r="B252" s="249"/>
      <c r="C252" s="249"/>
      <c r="D252" s="249"/>
      <c r="E252" s="249"/>
      <c r="F252" s="249"/>
      <c r="G252" s="249"/>
      <c r="H252" s="249"/>
      <c r="I252" s="249"/>
      <c r="J252" s="249"/>
      <c r="K252" s="249"/>
      <c r="L252" s="249"/>
      <c r="M252" s="249"/>
      <c r="N252" s="249"/>
      <c r="O252" s="249"/>
      <c r="P252" s="249"/>
    </row>
    <row r="253" spans="1:16" x14ac:dyDescent="0.25">
      <c r="A253" s="249"/>
      <c r="B253" s="249"/>
      <c r="C253" s="249"/>
      <c r="D253" s="249"/>
      <c r="E253" s="249"/>
      <c r="F253" s="249"/>
      <c r="G253" s="249"/>
      <c r="H253" s="249"/>
      <c r="I253" s="249"/>
      <c r="J253" s="249"/>
      <c r="K253" s="249"/>
      <c r="L253" s="249"/>
      <c r="M253" s="249"/>
      <c r="N253" s="249"/>
      <c r="O253" s="249"/>
      <c r="P253" s="249"/>
    </row>
    <row r="254" spans="1:16" x14ac:dyDescent="0.25">
      <c r="A254" s="249"/>
      <c r="B254" s="249"/>
      <c r="C254" s="249"/>
      <c r="D254" s="249"/>
      <c r="E254" s="249"/>
      <c r="F254" s="249"/>
      <c r="G254" s="249"/>
      <c r="H254" s="249"/>
      <c r="I254" s="249"/>
      <c r="J254" s="249"/>
      <c r="K254" s="249"/>
      <c r="L254" s="249"/>
      <c r="M254" s="249"/>
      <c r="N254" s="249"/>
      <c r="O254" s="249"/>
      <c r="P254" s="249"/>
    </row>
    <row r="255" spans="1:16" x14ac:dyDescent="0.25">
      <c r="A255" s="249"/>
      <c r="B255" s="249"/>
      <c r="C255" s="249"/>
      <c r="D255" s="249"/>
      <c r="E255" s="249"/>
      <c r="F255" s="249"/>
      <c r="G255" s="249"/>
      <c r="H255" s="249"/>
      <c r="I255" s="249"/>
      <c r="J255" s="249"/>
      <c r="K255" s="249"/>
      <c r="L255" s="249"/>
      <c r="M255" s="249"/>
      <c r="N255" s="249"/>
      <c r="O255" s="249"/>
      <c r="P255" s="249"/>
    </row>
    <row r="256" spans="1:16" x14ac:dyDescent="0.25">
      <c r="A256" s="249"/>
      <c r="B256" s="249"/>
      <c r="C256" s="249"/>
      <c r="D256" s="249"/>
      <c r="E256" s="249"/>
      <c r="F256" s="249"/>
      <c r="G256" s="249"/>
      <c r="H256" s="249"/>
      <c r="I256" s="249"/>
      <c r="J256" s="249"/>
      <c r="K256" s="249"/>
      <c r="L256" s="249"/>
      <c r="M256" s="249"/>
      <c r="N256" s="249"/>
      <c r="O256" s="249"/>
      <c r="P256" s="249"/>
    </row>
    <row r="257" spans="1:16" x14ac:dyDescent="0.25">
      <c r="A257" s="249"/>
      <c r="B257" s="249"/>
      <c r="C257" s="249"/>
      <c r="D257" s="249"/>
      <c r="E257" s="249"/>
      <c r="F257" s="249"/>
      <c r="G257" s="249"/>
      <c r="H257" s="249"/>
      <c r="I257" s="249"/>
      <c r="J257" s="249"/>
      <c r="K257" s="249"/>
      <c r="L257" s="249"/>
      <c r="M257" s="249"/>
      <c r="N257" s="249"/>
      <c r="O257" s="249"/>
      <c r="P257" s="249"/>
    </row>
    <row r="258" spans="1:16" x14ac:dyDescent="0.25">
      <c r="A258" s="249"/>
      <c r="B258" s="249"/>
      <c r="C258" s="249"/>
      <c r="D258" s="249"/>
      <c r="E258" s="249"/>
      <c r="F258" s="249"/>
      <c r="G258" s="249"/>
      <c r="H258" s="249"/>
      <c r="I258" s="249"/>
      <c r="J258" s="249"/>
      <c r="K258" s="249"/>
      <c r="L258" s="249"/>
      <c r="M258" s="249"/>
      <c r="N258" s="249"/>
      <c r="O258" s="249"/>
      <c r="P258" s="249"/>
    </row>
    <row r="259" spans="1:16" x14ac:dyDescent="0.25">
      <c r="A259" s="249"/>
      <c r="B259" s="249"/>
      <c r="C259" s="249"/>
      <c r="D259" s="249"/>
      <c r="E259" s="249"/>
      <c r="F259" s="249"/>
      <c r="G259" s="249"/>
      <c r="H259" s="249"/>
      <c r="I259" s="249"/>
      <c r="J259" s="249"/>
      <c r="K259" s="249"/>
      <c r="L259" s="249"/>
      <c r="M259" s="249"/>
      <c r="N259" s="249"/>
      <c r="O259" s="249"/>
      <c r="P259" s="249"/>
    </row>
    <row r="260" spans="1:16" x14ac:dyDescent="0.25">
      <c r="A260" s="249"/>
      <c r="B260" s="249"/>
      <c r="C260" s="249"/>
      <c r="D260" s="249"/>
      <c r="E260" s="249"/>
      <c r="F260" s="249"/>
      <c r="G260" s="249"/>
      <c r="H260" s="249"/>
      <c r="I260" s="249"/>
      <c r="J260" s="249"/>
      <c r="K260" s="249"/>
      <c r="L260" s="249"/>
      <c r="M260" s="249"/>
      <c r="N260" s="249"/>
      <c r="O260" s="249"/>
      <c r="P260" s="249"/>
    </row>
    <row r="261" spans="1:16" x14ac:dyDescent="0.25">
      <c r="A261" s="249"/>
      <c r="B261" s="249"/>
      <c r="C261" s="249"/>
      <c r="D261" s="249"/>
      <c r="E261" s="249"/>
      <c r="F261" s="249"/>
      <c r="G261" s="249"/>
      <c r="H261" s="249"/>
      <c r="I261" s="249"/>
      <c r="J261" s="249"/>
      <c r="K261" s="249"/>
      <c r="L261" s="249"/>
      <c r="M261" s="249"/>
      <c r="N261" s="249"/>
      <c r="O261" s="249"/>
      <c r="P261" s="249"/>
    </row>
    <row r="262" spans="1:16" x14ac:dyDescent="0.25">
      <c r="A262" s="117"/>
      <c r="B262" s="117"/>
      <c r="C262" s="117"/>
      <c r="D262" s="117"/>
      <c r="E262" s="117"/>
      <c r="F262" s="117"/>
      <c r="G262" s="117"/>
      <c r="H262" s="117"/>
      <c r="I262" s="117"/>
      <c r="J262" s="117"/>
      <c r="K262" s="117"/>
      <c r="L262" s="117"/>
      <c r="M262" s="117"/>
      <c r="N262" s="117"/>
      <c r="O262" s="117"/>
      <c r="P262" s="117"/>
    </row>
    <row r="263" spans="1:16" x14ac:dyDescent="0.25">
      <c r="A263" s="117"/>
      <c r="B263" s="117"/>
      <c r="C263" s="117"/>
      <c r="D263" s="117"/>
      <c r="E263" s="117"/>
      <c r="F263" s="117"/>
      <c r="G263" s="117"/>
      <c r="H263" s="117"/>
      <c r="I263" s="117"/>
      <c r="J263" s="117"/>
      <c r="K263" s="117"/>
      <c r="L263" s="117"/>
      <c r="M263" s="117"/>
      <c r="N263" s="117"/>
      <c r="O263" s="117"/>
      <c r="P263" s="117"/>
    </row>
    <row r="264" spans="1:16" x14ac:dyDescent="0.25">
      <c r="A264" s="117"/>
      <c r="B264" s="117"/>
      <c r="C264" s="117"/>
      <c r="D264" s="117"/>
      <c r="E264" s="117"/>
      <c r="F264" s="117"/>
      <c r="G264" s="117"/>
      <c r="H264" s="117"/>
      <c r="I264" s="117"/>
      <c r="J264" s="117"/>
      <c r="K264" s="117"/>
      <c r="L264" s="117"/>
      <c r="M264" s="117"/>
      <c r="N264" s="117"/>
      <c r="O264" s="117"/>
      <c r="P264" s="117"/>
    </row>
    <row r="265" spans="1:16" x14ac:dyDescent="0.25">
      <c r="A265" s="117"/>
      <c r="B265" s="117"/>
      <c r="C265" s="117"/>
      <c r="D265" s="117"/>
      <c r="E265" s="117"/>
      <c r="F265" s="117"/>
      <c r="G265" s="117"/>
      <c r="H265" s="117"/>
      <c r="I265" s="117"/>
      <c r="J265" s="117"/>
      <c r="K265" s="117"/>
      <c r="L265" s="117"/>
      <c r="M265" s="117"/>
      <c r="N265" s="117"/>
      <c r="O265" s="117"/>
      <c r="P265" s="117"/>
    </row>
    <row r="266" spans="1:16" x14ac:dyDescent="0.25">
      <c r="A266" s="117"/>
      <c r="B266" s="117"/>
      <c r="C266" s="117"/>
      <c r="D266" s="117"/>
      <c r="E266" s="117"/>
      <c r="F266" s="117"/>
      <c r="G266" s="117"/>
      <c r="H266" s="117"/>
      <c r="I266" s="117"/>
      <c r="J266" s="117"/>
      <c r="K266" s="117"/>
      <c r="L266" s="117"/>
      <c r="M266" s="117"/>
      <c r="N266" s="117"/>
      <c r="O266" s="117"/>
      <c r="P266" s="117"/>
    </row>
    <row r="267" spans="1:16" x14ac:dyDescent="0.25">
      <c r="A267" s="117"/>
      <c r="B267" s="117"/>
      <c r="C267" s="117"/>
      <c r="D267" s="117"/>
      <c r="E267" s="117"/>
      <c r="F267" s="117"/>
      <c r="G267" s="117"/>
      <c r="H267" s="117"/>
      <c r="I267" s="117"/>
      <c r="J267" s="117"/>
      <c r="K267" s="117"/>
      <c r="L267" s="117"/>
      <c r="M267" s="117"/>
      <c r="N267" s="117"/>
      <c r="O267" s="117"/>
      <c r="P267" s="117"/>
    </row>
    <row r="268" spans="1:16" x14ac:dyDescent="0.25">
      <c r="A268" s="117"/>
      <c r="B268" s="117"/>
      <c r="C268" s="117"/>
      <c r="D268" s="117"/>
      <c r="E268" s="117"/>
      <c r="F268" s="117"/>
      <c r="G268" s="117"/>
      <c r="H268" s="117"/>
      <c r="I268" s="117"/>
      <c r="J268" s="117"/>
      <c r="K268" s="117"/>
      <c r="L268" s="117"/>
      <c r="M268" s="117"/>
      <c r="N268" s="117"/>
      <c r="O268" s="117"/>
      <c r="P268" s="117"/>
    </row>
    <row r="269" spans="1:16" x14ac:dyDescent="0.25">
      <c r="A269" s="117"/>
      <c r="B269" s="117"/>
      <c r="C269" s="117"/>
      <c r="D269" s="117"/>
      <c r="E269" s="117"/>
      <c r="F269" s="117"/>
      <c r="G269" s="117"/>
      <c r="H269" s="117"/>
      <c r="I269" s="117"/>
      <c r="J269" s="117"/>
      <c r="K269" s="117"/>
      <c r="L269" s="117"/>
      <c r="M269" s="117"/>
      <c r="N269" s="117"/>
      <c r="O269" s="117"/>
      <c r="P269" s="117"/>
    </row>
    <row r="270" spans="1:16" x14ac:dyDescent="0.25">
      <c r="A270" s="117"/>
      <c r="B270" s="117"/>
      <c r="C270" s="117"/>
      <c r="D270" s="117"/>
      <c r="E270" s="117"/>
      <c r="F270" s="117"/>
      <c r="G270" s="117"/>
      <c r="H270" s="117"/>
      <c r="I270" s="117"/>
      <c r="J270" s="117"/>
      <c r="K270" s="117"/>
      <c r="L270" s="117"/>
      <c r="M270" s="117"/>
      <c r="N270" s="117"/>
      <c r="O270" s="117"/>
      <c r="P270" s="117"/>
    </row>
    <row r="271" spans="1:16" x14ac:dyDescent="0.25">
      <c r="A271" s="117"/>
      <c r="B271" s="117"/>
      <c r="C271" s="117"/>
      <c r="D271" s="117"/>
      <c r="E271" s="117"/>
      <c r="F271" s="117"/>
      <c r="G271" s="117"/>
      <c r="H271" s="117"/>
      <c r="I271" s="117"/>
      <c r="J271" s="117"/>
      <c r="K271" s="117"/>
      <c r="L271" s="117"/>
      <c r="M271" s="117"/>
      <c r="N271" s="117"/>
      <c r="O271" s="117"/>
      <c r="P271" s="117"/>
    </row>
    <row r="272" spans="1:16" x14ac:dyDescent="0.25">
      <c r="A272" s="116"/>
      <c r="B272" s="116"/>
      <c r="C272" s="116"/>
      <c r="D272" s="116"/>
      <c r="E272" s="116"/>
      <c r="F272" s="116"/>
      <c r="G272" s="116"/>
      <c r="H272" s="116"/>
      <c r="I272" s="116"/>
      <c r="J272" s="116"/>
      <c r="K272" s="116"/>
      <c r="L272" s="116"/>
      <c r="M272" s="116"/>
      <c r="N272" s="116"/>
      <c r="O272" s="116"/>
      <c r="P272" s="116"/>
    </row>
    <row r="273" spans="1:16" x14ac:dyDescent="0.25">
      <c r="A273" s="116"/>
      <c r="B273" s="116"/>
      <c r="C273" s="116"/>
      <c r="D273" s="116"/>
      <c r="E273" s="116"/>
      <c r="F273" s="116"/>
      <c r="G273" s="116"/>
      <c r="H273" s="116"/>
      <c r="I273" s="116"/>
      <c r="J273" s="116"/>
      <c r="K273" s="116"/>
      <c r="L273" s="116"/>
      <c r="M273" s="116"/>
      <c r="N273" s="116"/>
      <c r="O273" s="116"/>
      <c r="P273" s="116"/>
    </row>
    <row r="274" spans="1:16" x14ac:dyDescent="0.25">
      <c r="A274" s="116"/>
      <c r="B274" s="116"/>
      <c r="C274" s="116"/>
      <c r="D274" s="116"/>
      <c r="E274" s="116"/>
      <c r="F274" s="116"/>
      <c r="G274" s="116"/>
      <c r="H274" s="116"/>
      <c r="I274" s="116"/>
      <c r="J274" s="116"/>
      <c r="K274" s="116"/>
      <c r="L274" s="116"/>
      <c r="M274" s="116"/>
      <c r="N274" s="116"/>
      <c r="O274" s="116"/>
      <c r="P274" s="116"/>
    </row>
    <row r="275" spans="1:16" x14ac:dyDescent="0.25">
      <c r="A275" s="116"/>
      <c r="B275" s="116"/>
      <c r="C275" s="116"/>
      <c r="D275" s="116"/>
      <c r="E275" s="116"/>
      <c r="F275" s="116"/>
      <c r="G275" s="116"/>
      <c r="H275" s="116"/>
      <c r="I275" s="116"/>
      <c r="J275" s="116"/>
      <c r="K275" s="116"/>
      <c r="L275" s="116"/>
      <c r="M275" s="116"/>
      <c r="N275" s="116"/>
      <c r="O275" s="116"/>
      <c r="P275" s="116"/>
    </row>
    <row r="276" spans="1:16" x14ac:dyDescent="0.25">
      <c r="A276" s="116"/>
      <c r="B276" s="116"/>
      <c r="C276" s="116"/>
      <c r="D276" s="116"/>
      <c r="E276" s="116"/>
      <c r="F276" s="116"/>
      <c r="G276" s="116"/>
      <c r="H276" s="116"/>
      <c r="I276" s="116"/>
      <c r="J276" s="116"/>
      <c r="K276" s="116"/>
      <c r="L276" s="116"/>
      <c r="M276" s="116"/>
      <c r="N276" s="116"/>
      <c r="O276" s="116"/>
      <c r="P276" s="116"/>
    </row>
    <row r="277" spans="1:16" x14ac:dyDescent="0.25">
      <c r="A277" s="116"/>
      <c r="B277" s="116"/>
      <c r="C277" s="116"/>
      <c r="D277" s="116"/>
      <c r="E277" s="116"/>
      <c r="F277" s="116"/>
      <c r="G277" s="116"/>
      <c r="H277" s="116"/>
      <c r="I277" s="116"/>
      <c r="J277" s="116"/>
      <c r="K277" s="116"/>
      <c r="L277" s="116"/>
      <c r="M277" s="116"/>
      <c r="N277" s="116"/>
      <c r="O277" s="116"/>
      <c r="P277" s="116"/>
    </row>
    <row r="278" spans="1:16" x14ac:dyDescent="0.25">
      <c r="A278" s="116"/>
      <c r="B278" s="116"/>
      <c r="C278" s="116"/>
      <c r="D278" s="116"/>
      <c r="E278" s="116"/>
      <c r="F278" s="116"/>
      <c r="G278" s="116"/>
      <c r="H278" s="116"/>
      <c r="I278" s="116"/>
      <c r="J278" s="116"/>
      <c r="K278" s="116"/>
      <c r="L278" s="116"/>
      <c r="M278" s="116"/>
      <c r="N278" s="116"/>
      <c r="O278" s="116"/>
      <c r="P278" s="116"/>
    </row>
    <row r="279" spans="1:16" x14ac:dyDescent="0.25">
      <c r="A279" s="116"/>
      <c r="B279" s="116"/>
      <c r="C279" s="116"/>
      <c r="D279" s="116"/>
      <c r="E279" s="116"/>
      <c r="F279" s="116"/>
      <c r="G279" s="116"/>
      <c r="H279" s="116"/>
      <c r="I279" s="116"/>
      <c r="J279" s="116"/>
      <c r="K279" s="116"/>
      <c r="L279" s="116"/>
      <c r="M279" s="116"/>
      <c r="N279" s="116"/>
      <c r="O279" s="116"/>
      <c r="P279" s="116"/>
    </row>
    <row r="280" spans="1:16" x14ac:dyDescent="0.25">
      <c r="A280" s="116"/>
      <c r="B280" s="116"/>
      <c r="C280" s="116"/>
      <c r="D280" s="116"/>
      <c r="E280" s="116"/>
      <c r="F280" s="116"/>
      <c r="G280" s="116"/>
      <c r="H280" s="116"/>
      <c r="I280" s="116"/>
      <c r="J280" s="116"/>
      <c r="K280" s="116"/>
      <c r="L280" s="116"/>
      <c r="M280" s="116"/>
      <c r="N280" s="116"/>
      <c r="O280" s="116"/>
      <c r="P280" s="116"/>
    </row>
    <row r="281" spans="1:16" x14ac:dyDescent="0.25">
      <c r="A281" s="116"/>
      <c r="B281" s="116"/>
      <c r="C281" s="116"/>
      <c r="D281" s="116"/>
      <c r="E281" s="116"/>
      <c r="F281" s="116"/>
      <c r="G281" s="116"/>
      <c r="H281" s="116"/>
      <c r="I281" s="116"/>
      <c r="J281" s="116"/>
      <c r="K281" s="116"/>
      <c r="L281" s="116"/>
      <c r="M281" s="116"/>
      <c r="N281" s="116"/>
      <c r="O281" s="116"/>
      <c r="P281" s="116"/>
    </row>
    <row r="282" spans="1:16" x14ac:dyDescent="0.25">
      <c r="A282" s="116"/>
      <c r="B282" s="116"/>
      <c r="C282" s="116"/>
      <c r="D282" s="116"/>
      <c r="E282" s="116"/>
      <c r="F282" s="116"/>
      <c r="G282" s="116"/>
      <c r="H282" s="116"/>
      <c r="I282" s="116"/>
      <c r="J282" s="116"/>
      <c r="K282" s="116"/>
      <c r="L282" s="116"/>
      <c r="M282" s="116"/>
      <c r="N282" s="116"/>
      <c r="O282" s="116"/>
      <c r="P282" s="116"/>
    </row>
    <row r="283" spans="1:16" x14ac:dyDescent="0.25">
      <c r="A283" s="116"/>
      <c r="B283" s="116"/>
      <c r="C283" s="116"/>
      <c r="D283" s="116"/>
      <c r="E283" s="116"/>
      <c r="F283" s="116"/>
      <c r="G283" s="116"/>
      <c r="H283" s="116"/>
      <c r="I283" s="116"/>
      <c r="J283" s="116"/>
      <c r="K283" s="116"/>
      <c r="L283" s="116"/>
      <c r="M283" s="116"/>
      <c r="N283" s="116"/>
      <c r="O283" s="116"/>
      <c r="P283" s="116"/>
    </row>
    <row r="284" spans="1:16" x14ac:dyDescent="0.25">
      <c r="A284" s="116"/>
      <c r="B284" s="116"/>
      <c r="C284" s="116"/>
      <c r="D284" s="116"/>
      <c r="E284" s="116"/>
      <c r="F284" s="116"/>
      <c r="G284" s="116"/>
      <c r="H284" s="116"/>
      <c r="I284" s="116"/>
      <c r="J284" s="116"/>
      <c r="K284" s="116"/>
      <c r="L284" s="116"/>
      <c r="M284" s="116"/>
      <c r="N284" s="116"/>
      <c r="O284" s="116"/>
      <c r="P284" s="116"/>
    </row>
    <row r="285" spans="1:16" x14ac:dyDescent="0.25">
      <c r="A285" s="116"/>
      <c r="B285" s="116"/>
      <c r="C285" s="116"/>
      <c r="D285" s="116"/>
      <c r="E285" s="116"/>
      <c r="F285" s="116"/>
      <c r="G285" s="116"/>
      <c r="H285" s="116"/>
      <c r="I285" s="116"/>
      <c r="J285" s="116"/>
      <c r="K285" s="116"/>
      <c r="L285" s="116"/>
      <c r="M285" s="116"/>
      <c r="N285" s="116"/>
      <c r="O285" s="116"/>
      <c r="P285" s="116"/>
    </row>
    <row r="286" spans="1:16" x14ac:dyDescent="0.25">
      <c r="A286" s="116"/>
      <c r="B286" s="116"/>
      <c r="C286" s="116"/>
      <c r="D286" s="116"/>
      <c r="E286" s="116"/>
      <c r="F286" s="116"/>
      <c r="G286" s="116"/>
      <c r="H286" s="116"/>
      <c r="I286" s="116"/>
      <c r="J286" s="116"/>
      <c r="K286" s="116"/>
      <c r="L286" s="116"/>
      <c r="M286" s="116"/>
      <c r="N286" s="116"/>
      <c r="O286" s="116"/>
      <c r="P286" s="116"/>
    </row>
    <row r="287" spans="1:16" x14ac:dyDescent="0.25">
      <c r="A287" s="116"/>
      <c r="B287" s="116"/>
      <c r="C287" s="116"/>
      <c r="D287" s="116"/>
      <c r="E287" s="116"/>
      <c r="F287" s="116"/>
      <c r="G287" s="116"/>
      <c r="H287" s="116"/>
      <c r="I287" s="116"/>
      <c r="J287" s="116"/>
      <c r="K287" s="116"/>
      <c r="L287" s="116"/>
      <c r="M287" s="116"/>
      <c r="N287" s="116"/>
      <c r="O287" s="116"/>
      <c r="P287" s="116"/>
    </row>
    <row r="288" spans="1:16" x14ac:dyDescent="0.25">
      <c r="A288" s="116"/>
      <c r="B288" s="116"/>
      <c r="C288" s="116"/>
      <c r="D288" s="116"/>
      <c r="E288" s="116"/>
      <c r="F288" s="116"/>
      <c r="G288" s="116"/>
      <c r="H288" s="116"/>
      <c r="I288" s="116"/>
      <c r="J288" s="116"/>
      <c r="K288" s="116"/>
      <c r="L288" s="116"/>
      <c r="M288" s="116"/>
      <c r="N288" s="116"/>
      <c r="O288" s="116"/>
      <c r="P288" s="116"/>
    </row>
    <row r="289" spans="1:16" x14ac:dyDescent="0.25">
      <c r="A289" s="116"/>
      <c r="B289" s="116"/>
      <c r="C289" s="116"/>
      <c r="D289" s="116"/>
      <c r="E289" s="116"/>
      <c r="F289" s="116"/>
      <c r="G289" s="116"/>
      <c r="H289" s="116"/>
      <c r="I289" s="116"/>
      <c r="J289" s="116"/>
      <c r="K289" s="116"/>
      <c r="L289" s="116"/>
      <c r="M289" s="116"/>
      <c r="N289" s="116"/>
      <c r="O289" s="116"/>
      <c r="P289" s="116"/>
    </row>
    <row r="290" spans="1:16" x14ac:dyDescent="0.25">
      <c r="A290" s="116"/>
      <c r="B290" s="116"/>
      <c r="C290" s="116"/>
      <c r="D290" s="116"/>
      <c r="E290" s="116"/>
      <c r="F290" s="116"/>
      <c r="G290" s="116"/>
      <c r="H290" s="116"/>
      <c r="I290" s="116"/>
      <c r="J290" s="116"/>
      <c r="K290" s="116"/>
      <c r="L290" s="116"/>
      <c r="M290" s="116"/>
      <c r="N290" s="116"/>
      <c r="O290" s="116"/>
      <c r="P290" s="116"/>
    </row>
    <row r="291" spans="1:16" x14ac:dyDescent="0.25">
      <c r="A291" s="116"/>
      <c r="B291" s="116"/>
      <c r="C291" s="116"/>
      <c r="D291" s="116"/>
      <c r="E291" s="116"/>
      <c r="F291" s="116"/>
      <c r="G291" s="116"/>
      <c r="H291" s="116"/>
      <c r="I291" s="116"/>
      <c r="J291" s="116"/>
      <c r="K291" s="116"/>
      <c r="L291" s="116"/>
      <c r="M291" s="116"/>
      <c r="N291" s="116"/>
      <c r="O291" s="116"/>
      <c r="P291" s="116"/>
    </row>
    <row r="292" spans="1:16" x14ac:dyDescent="0.25">
      <c r="A292" s="116"/>
      <c r="B292" s="116"/>
      <c r="C292" s="116"/>
      <c r="D292" s="116"/>
      <c r="E292" s="116"/>
      <c r="F292" s="116"/>
      <c r="G292" s="116"/>
      <c r="H292" s="116"/>
      <c r="I292" s="116"/>
      <c r="J292" s="116"/>
      <c r="K292" s="116"/>
      <c r="L292" s="116"/>
      <c r="M292" s="116"/>
      <c r="N292" s="116"/>
      <c r="O292" s="116"/>
      <c r="P292" s="116"/>
    </row>
    <row r="293" spans="1:16" x14ac:dyDescent="0.25">
      <c r="A293" s="116"/>
      <c r="B293" s="116"/>
      <c r="C293" s="116"/>
      <c r="D293" s="116"/>
      <c r="E293" s="116"/>
      <c r="F293" s="116"/>
      <c r="G293" s="116"/>
      <c r="H293" s="116"/>
      <c r="I293" s="116"/>
      <c r="J293" s="116"/>
      <c r="K293" s="116"/>
      <c r="L293" s="116"/>
      <c r="M293" s="116"/>
      <c r="N293" s="116"/>
      <c r="O293" s="116"/>
      <c r="P293" s="116"/>
    </row>
    <row r="294" spans="1:16" x14ac:dyDescent="0.25">
      <c r="A294" s="116"/>
      <c r="B294" s="116"/>
      <c r="C294" s="116"/>
      <c r="D294" s="116"/>
      <c r="E294" s="116"/>
      <c r="F294" s="116"/>
      <c r="G294" s="116"/>
      <c r="H294" s="116"/>
      <c r="I294" s="116"/>
      <c r="J294" s="116"/>
      <c r="K294" s="116"/>
      <c r="L294" s="116"/>
      <c r="M294" s="116"/>
      <c r="N294" s="116"/>
      <c r="O294" s="116"/>
      <c r="P294" s="116"/>
    </row>
    <row r="295" spans="1:16" x14ac:dyDescent="0.25">
      <c r="A295" s="116"/>
      <c r="B295" s="116"/>
      <c r="C295" s="116"/>
      <c r="D295" s="116"/>
      <c r="E295" s="116"/>
      <c r="F295" s="116"/>
      <c r="G295" s="116"/>
      <c r="H295" s="116"/>
      <c r="I295" s="116"/>
      <c r="J295" s="116"/>
      <c r="K295" s="116"/>
      <c r="L295" s="116"/>
      <c r="M295" s="116"/>
      <c r="N295" s="116"/>
      <c r="O295" s="116"/>
      <c r="P295" s="116"/>
    </row>
    <row r="296" spans="1:16" x14ac:dyDescent="0.25">
      <c r="A296" s="116"/>
      <c r="B296" s="116"/>
      <c r="C296" s="116"/>
      <c r="D296" s="116"/>
      <c r="E296" s="116"/>
      <c r="F296" s="116"/>
      <c r="G296" s="116"/>
      <c r="H296" s="116"/>
      <c r="I296" s="116"/>
      <c r="J296" s="116"/>
      <c r="K296" s="116"/>
      <c r="L296" s="116"/>
      <c r="M296" s="116"/>
      <c r="N296" s="116"/>
      <c r="O296" s="116"/>
      <c r="P296" s="116"/>
    </row>
    <row r="297" spans="1:16" x14ac:dyDescent="0.25">
      <c r="A297" s="116"/>
      <c r="B297" s="116"/>
      <c r="C297" s="116"/>
      <c r="D297" s="116"/>
      <c r="E297" s="116"/>
      <c r="F297" s="116"/>
      <c r="G297" s="116"/>
      <c r="H297" s="116"/>
      <c r="I297" s="116"/>
      <c r="J297" s="116"/>
      <c r="K297" s="116"/>
      <c r="L297" s="116"/>
      <c r="M297" s="116"/>
      <c r="N297" s="116"/>
      <c r="O297" s="116"/>
      <c r="P297" s="116"/>
    </row>
    <row r="298" spans="1:16" x14ac:dyDescent="0.25">
      <c r="A298" s="116"/>
      <c r="B298" s="116"/>
      <c r="C298" s="116"/>
      <c r="D298" s="116"/>
      <c r="E298" s="116"/>
      <c r="F298" s="116"/>
      <c r="G298" s="116"/>
      <c r="H298" s="116"/>
      <c r="I298" s="116"/>
      <c r="J298" s="116"/>
      <c r="K298" s="116"/>
      <c r="L298" s="116"/>
      <c r="M298" s="116"/>
      <c r="N298" s="116"/>
      <c r="O298" s="116"/>
      <c r="P298" s="116"/>
    </row>
    <row r="299" spans="1:16" x14ac:dyDescent="0.25">
      <c r="A299" s="116"/>
      <c r="B299" s="116"/>
      <c r="C299" s="116"/>
      <c r="D299" s="116"/>
      <c r="E299" s="116"/>
      <c r="F299" s="116"/>
      <c r="G299" s="116"/>
      <c r="H299" s="116"/>
      <c r="I299" s="116"/>
      <c r="J299" s="116"/>
      <c r="K299" s="116"/>
      <c r="L299" s="116"/>
      <c r="M299" s="116"/>
      <c r="N299" s="116"/>
      <c r="O299" s="116"/>
      <c r="P299" s="116"/>
    </row>
    <row r="300" spans="1:16" x14ac:dyDescent="0.25">
      <c r="A300" s="116"/>
      <c r="B300" s="116"/>
      <c r="C300" s="116"/>
      <c r="D300" s="116"/>
      <c r="E300" s="116"/>
      <c r="F300" s="116"/>
      <c r="G300" s="116"/>
      <c r="H300" s="116"/>
      <c r="I300" s="116"/>
      <c r="J300" s="116"/>
      <c r="K300" s="116"/>
      <c r="L300" s="116"/>
      <c r="M300" s="116"/>
      <c r="N300" s="116"/>
      <c r="O300" s="116"/>
      <c r="P300" s="116"/>
    </row>
    <row r="301" spans="1:16" x14ac:dyDescent="0.25">
      <c r="A301" s="116"/>
      <c r="B301" s="116"/>
      <c r="C301" s="116"/>
      <c r="D301" s="116"/>
      <c r="E301" s="116"/>
      <c r="F301" s="116"/>
      <c r="G301" s="116"/>
      <c r="H301" s="116"/>
      <c r="I301" s="116"/>
      <c r="J301" s="116"/>
      <c r="K301" s="116"/>
      <c r="L301" s="116"/>
      <c r="M301" s="116"/>
      <c r="N301" s="116"/>
      <c r="O301" s="116"/>
      <c r="P301" s="116"/>
    </row>
    <row r="302" spans="1:16" x14ac:dyDescent="0.25">
      <c r="A302" s="116"/>
      <c r="B302" s="116"/>
      <c r="C302" s="116"/>
      <c r="D302" s="116"/>
      <c r="E302" s="116"/>
      <c r="F302" s="116"/>
      <c r="G302" s="116"/>
      <c r="H302" s="116"/>
      <c r="I302" s="116"/>
      <c r="J302" s="116"/>
      <c r="K302" s="116"/>
      <c r="L302" s="116"/>
      <c r="M302" s="116"/>
      <c r="N302" s="116"/>
      <c r="O302" s="116"/>
      <c r="P302" s="116"/>
    </row>
    <row r="303" spans="1:16" x14ac:dyDescent="0.25">
      <c r="A303" s="116"/>
      <c r="B303" s="116"/>
      <c r="C303" s="116"/>
      <c r="D303" s="116"/>
      <c r="E303" s="116"/>
      <c r="F303" s="116"/>
      <c r="G303" s="116"/>
      <c r="H303" s="116"/>
      <c r="I303" s="116"/>
      <c r="J303" s="116"/>
      <c r="K303" s="116"/>
      <c r="L303" s="116"/>
      <c r="M303" s="116"/>
      <c r="N303" s="116"/>
      <c r="O303" s="116"/>
      <c r="P303" s="116"/>
    </row>
    <row r="304" spans="1:16" x14ac:dyDescent="0.25">
      <c r="A304" s="116"/>
      <c r="B304" s="116"/>
      <c r="C304" s="116"/>
      <c r="D304" s="116"/>
      <c r="E304" s="116"/>
      <c r="F304" s="116"/>
      <c r="G304" s="116"/>
      <c r="H304" s="116"/>
      <c r="I304" s="116"/>
      <c r="J304" s="116"/>
      <c r="K304" s="116"/>
      <c r="L304" s="116"/>
      <c r="M304" s="116"/>
      <c r="N304" s="116"/>
      <c r="O304" s="116"/>
      <c r="P304" s="116"/>
    </row>
    <row r="305" spans="1:16" x14ac:dyDescent="0.25">
      <c r="A305" s="116"/>
      <c r="B305" s="116"/>
      <c r="C305" s="116"/>
      <c r="D305" s="116"/>
      <c r="E305" s="116"/>
      <c r="F305" s="116"/>
      <c r="G305" s="116"/>
      <c r="H305" s="116"/>
      <c r="I305" s="116"/>
      <c r="J305" s="116"/>
      <c r="K305" s="116"/>
      <c r="L305" s="116"/>
      <c r="M305" s="116"/>
      <c r="N305" s="116"/>
      <c r="O305" s="116"/>
      <c r="P305" s="116"/>
    </row>
    <row r="306" spans="1:16" x14ac:dyDescent="0.25">
      <c r="A306" s="116"/>
      <c r="B306" s="116"/>
      <c r="C306" s="116"/>
      <c r="D306" s="116"/>
      <c r="E306" s="116"/>
      <c r="F306" s="116"/>
      <c r="G306" s="116"/>
      <c r="H306" s="116"/>
      <c r="I306" s="116"/>
      <c r="J306" s="116"/>
      <c r="K306" s="116"/>
      <c r="L306" s="116"/>
      <c r="M306" s="116"/>
      <c r="N306" s="116"/>
      <c r="O306" s="116"/>
      <c r="P306" s="116"/>
    </row>
    <row r="307" spans="1:16" x14ac:dyDescent="0.25">
      <c r="A307" s="116"/>
      <c r="B307" s="116"/>
      <c r="C307" s="116"/>
      <c r="D307" s="116"/>
      <c r="E307" s="116"/>
      <c r="F307" s="116"/>
      <c r="G307" s="116"/>
      <c r="H307" s="116"/>
      <c r="I307" s="116"/>
      <c r="J307" s="116"/>
      <c r="K307" s="116"/>
      <c r="L307" s="116"/>
      <c r="M307" s="116"/>
      <c r="N307" s="116"/>
      <c r="O307" s="116"/>
      <c r="P307" s="116"/>
    </row>
    <row r="308" spans="1:16" x14ac:dyDescent="0.25">
      <c r="A308" s="116"/>
      <c r="B308" s="116"/>
      <c r="C308" s="116"/>
      <c r="D308" s="116"/>
      <c r="E308" s="116"/>
      <c r="F308" s="116"/>
      <c r="G308" s="116"/>
      <c r="H308" s="116"/>
      <c r="I308" s="116"/>
      <c r="J308" s="116"/>
      <c r="K308" s="116"/>
      <c r="L308" s="116"/>
      <c r="M308" s="116"/>
      <c r="N308" s="116"/>
      <c r="O308" s="116"/>
      <c r="P308" s="116"/>
    </row>
    <row r="309" spans="1:16" x14ac:dyDescent="0.25">
      <c r="A309" s="116"/>
      <c r="B309" s="116"/>
      <c r="C309" s="116"/>
      <c r="D309" s="116"/>
      <c r="E309" s="116"/>
      <c r="F309" s="116"/>
      <c r="G309" s="116"/>
      <c r="H309" s="116"/>
      <c r="I309" s="116"/>
      <c r="J309" s="116"/>
      <c r="K309" s="116"/>
      <c r="L309" s="116"/>
      <c r="M309" s="116"/>
      <c r="N309" s="116"/>
      <c r="O309" s="116"/>
      <c r="P309" s="116"/>
    </row>
    <row r="310" spans="1:16" x14ac:dyDescent="0.25">
      <c r="A310" s="116"/>
      <c r="B310" s="116"/>
      <c r="C310" s="116"/>
      <c r="D310" s="116"/>
      <c r="E310" s="116"/>
      <c r="F310" s="116"/>
      <c r="G310" s="116"/>
      <c r="H310" s="116"/>
      <c r="I310" s="116"/>
      <c r="J310" s="116"/>
      <c r="K310" s="116"/>
      <c r="L310" s="116"/>
      <c r="M310" s="116"/>
      <c r="N310" s="116"/>
      <c r="O310" s="116"/>
      <c r="P310" s="116"/>
    </row>
    <row r="311" spans="1:16" x14ac:dyDescent="0.25">
      <c r="A311" s="116"/>
      <c r="B311" s="116"/>
      <c r="C311" s="116"/>
      <c r="D311" s="116"/>
      <c r="E311" s="116"/>
      <c r="F311" s="116"/>
      <c r="G311" s="116"/>
      <c r="H311" s="116"/>
      <c r="I311" s="116"/>
      <c r="J311" s="116"/>
      <c r="K311" s="116"/>
      <c r="L311" s="116"/>
      <c r="M311" s="116"/>
      <c r="N311" s="116"/>
      <c r="O311" s="116"/>
      <c r="P311" s="116"/>
    </row>
    <row r="312" spans="1:16" x14ac:dyDescent="0.25">
      <c r="A312" s="116"/>
      <c r="B312" s="116"/>
      <c r="C312" s="116"/>
      <c r="D312" s="116"/>
      <c r="E312" s="116"/>
      <c r="F312" s="116"/>
      <c r="G312" s="116"/>
      <c r="H312" s="116"/>
      <c r="I312" s="116"/>
      <c r="J312" s="116"/>
      <c r="K312" s="116"/>
      <c r="L312" s="116"/>
      <c r="M312" s="116"/>
      <c r="N312" s="116"/>
      <c r="O312" s="116"/>
      <c r="P312" s="116"/>
    </row>
    <row r="313" spans="1:16" x14ac:dyDescent="0.25">
      <c r="A313" s="116"/>
      <c r="B313" s="116"/>
      <c r="C313" s="116"/>
      <c r="D313" s="116"/>
      <c r="E313" s="116"/>
      <c r="F313" s="116"/>
      <c r="G313" s="116"/>
      <c r="H313" s="116"/>
      <c r="I313" s="116"/>
      <c r="J313" s="116"/>
      <c r="K313" s="116"/>
      <c r="L313" s="116"/>
      <c r="M313" s="116"/>
      <c r="N313" s="116"/>
      <c r="O313" s="116"/>
      <c r="P313" s="116"/>
    </row>
    <row r="314" spans="1:16" x14ac:dyDescent="0.25">
      <c r="A314" s="116"/>
      <c r="B314" s="116"/>
      <c r="C314" s="116"/>
      <c r="D314" s="116"/>
      <c r="E314" s="116"/>
      <c r="F314" s="116"/>
      <c r="G314" s="116"/>
      <c r="H314" s="116"/>
      <c r="I314" s="116"/>
      <c r="J314" s="116"/>
      <c r="K314" s="116"/>
      <c r="L314" s="116"/>
      <c r="M314" s="116"/>
      <c r="N314" s="116"/>
      <c r="O314" s="116"/>
      <c r="P314" s="116"/>
    </row>
    <row r="315" spans="1:16" x14ac:dyDescent="0.25">
      <c r="A315" s="116"/>
      <c r="B315" s="116"/>
      <c r="C315" s="116"/>
      <c r="D315" s="116"/>
      <c r="E315" s="116"/>
      <c r="F315" s="116"/>
      <c r="G315" s="116"/>
      <c r="H315" s="116"/>
      <c r="I315" s="116"/>
      <c r="J315" s="116"/>
      <c r="K315" s="116"/>
      <c r="L315" s="116"/>
      <c r="M315" s="116"/>
      <c r="N315" s="116"/>
      <c r="O315" s="116"/>
      <c r="P315" s="116"/>
    </row>
    <row r="316" spans="1:16" x14ac:dyDescent="0.25">
      <c r="A316" s="116"/>
      <c r="B316" s="116"/>
      <c r="C316" s="116"/>
      <c r="D316" s="116"/>
      <c r="E316" s="116"/>
      <c r="F316" s="116"/>
      <c r="G316" s="116"/>
      <c r="H316" s="116"/>
      <c r="I316" s="116"/>
      <c r="J316" s="116"/>
      <c r="K316" s="116"/>
      <c r="L316" s="116"/>
      <c r="M316" s="116"/>
      <c r="N316" s="116"/>
      <c r="O316" s="116"/>
      <c r="P316" s="116"/>
    </row>
    <row r="317" spans="1:16" x14ac:dyDescent="0.25">
      <c r="A317" s="116"/>
      <c r="B317" s="116"/>
      <c r="C317" s="116"/>
      <c r="D317" s="116"/>
      <c r="E317" s="116"/>
      <c r="F317" s="116"/>
      <c r="G317" s="116"/>
      <c r="H317" s="116"/>
      <c r="I317" s="116"/>
      <c r="J317" s="116"/>
      <c r="K317" s="116"/>
      <c r="L317" s="116"/>
      <c r="M317" s="116"/>
      <c r="N317" s="116"/>
      <c r="O317" s="116"/>
      <c r="P317" s="116"/>
    </row>
    <row r="318" spans="1:16" x14ac:dyDescent="0.25">
      <c r="A318" s="116"/>
      <c r="B318" s="116"/>
      <c r="C318" s="116"/>
      <c r="D318" s="116"/>
      <c r="E318" s="116"/>
      <c r="F318" s="116"/>
      <c r="G318" s="116"/>
      <c r="H318" s="116"/>
      <c r="I318" s="116"/>
      <c r="J318" s="116"/>
      <c r="K318" s="116"/>
      <c r="L318" s="116"/>
      <c r="M318" s="116"/>
      <c r="N318" s="116"/>
      <c r="O318" s="116"/>
      <c r="P318" s="116"/>
    </row>
    <row r="319" spans="1:16" x14ac:dyDescent="0.25">
      <c r="A319" s="116"/>
      <c r="B319" s="116"/>
      <c r="C319" s="116"/>
      <c r="D319" s="116"/>
      <c r="E319" s="116"/>
      <c r="F319" s="116"/>
      <c r="G319" s="116"/>
      <c r="H319" s="116"/>
      <c r="I319" s="116"/>
      <c r="J319" s="116"/>
      <c r="K319" s="116"/>
      <c r="L319" s="116"/>
      <c r="M319" s="116"/>
      <c r="N319" s="116"/>
      <c r="O319" s="116"/>
      <c r="P319" s="116"/>
    </row>
    <row r="320" spans="1:16" x14ac:dyDescent="0.25">
      <c r="A320" s="116"/>
      <c r="B320" s="116"/>
      <c r="C320" s="116"/>
      <c r="D320" s="116"/>
      <c r="E320" s="116"/>
      <c r="F320" s="116"/>
      <c r="G320" s="116"/>
      <c r="H320" s="116"/>
      <c r="I320" s="116"/>
      <c r="J320" s="116"/>
      <c r="K320" s="116"/>
      <c r="L320" s="116"/>
      <c r="M320" s="116"/>
      <c r="N320" s="116"/>
      <c r="O320" s="116"/>
      <c r="P320" s="116"/>
    </row>
    <row r="321" spans="1:16" x14ac:dyDescent="0.25">
      <c r="A321" s="116"/>
      <c r="B321" s="116"/>
      <c r="C321" s="116"/>
      <c r="D321" s="116"/>
      <c r="E321" s="116"/>
      <c r="F321" s="116"/>
      <c r="G321" s="116"/>
      <c r="H321" s="116"/>
      <c r="I321" s="116"/>
      <c r="J321" s="116"/>
      <c r="K321" s="116"/>
      <c r="L321" s="116"/>
      <c r="M321" s="116"/>
      <c r="N321" s="116"/>
      <c r="O321" s="116"/>
      <c r="P321" s="116"/>
    </row>
    <row r="322" spans="1:16" x14ac:dyDescent="0.25">
      <c r="A322" s="116"/>
      <c r="B322" s="116"/>
      <c r="C322" s="116"/>
      <c r="D322" s="116"/>
      <c r="E322" s="116"/>
      <c r="F322" s="116"/>
      <c r="G322" s="116"/>
      <c r="H322" s="116"/>
      <c r="I322" s="116"/>
      <c r="J322" s="116"/>
      <c r="K322" s="116"/>
      <c r="L322" s="116"/>
      <c r="M322" s="116"/>
      <c r="N322" s="116"/>
      <c r="O322" s="116"/>
      <c r="P322" s="116"/>
    </row>
    <row r="323" spans="1:16" x14ac:dyDescent="0.25">
      <c r="A323" s="116"/>
      <c r="B323" s="116"/>
      <c r="C323" s="116"/>
      <c r="D323" s="116"/>
      <c r="E323" s="116"/>
      <c r="F323" s="116"/>
      <c r="G323" s="116"/>
      <c r="H323" s="116"/>
      <c r="I323" s="116"/>
      <c r="J323" s="116"/>
      <c r="K323" s="116"/>
      <c r="L323" s="116"/>
      <c r="M323" s="116"/>
      <c r="N323" s="116"/>
      <c r="O323" s="116"/>
      <c r="P323" s="116"/>
    </row>
    <row r="324" spans="1:16" x14ac:dyDescent="0.25">
      <c r="A324" s="116"/>
      <c r="B324" s="116"/>
      <c r="C324" s="116"/>
      <c r="D324" s="116"/>
      <c r="E324" s="116"/>
      <c r="F324" s="116"/>
      <c r="G324" s="116"/>
      <c r="H324" s="116"/>
      <c r="I324" s="116"/>
      <c r="J324" s="116"/>
      <c r="K324" s="116"/>
      <c r="L324" s="116"/>
      <c r="M324" s="116"/>
      <c r="N324" s="116"/>
      <c r="O324" s="116"/>
      <c r="P324" s="116"/>
    </row>
    <row r="325" spans="1:16" x14ac:dyDescent="0.25">
      <c r="A325" s="116"/>
      <c r="B325" s="116"/>
      <c r="C325" s="116"/>
      <c r="D325" s="116"/>
      <c r="E325" s="116"/>
      <c r="F325" s="116"/>
      <c r="G325" s="116"/>
      <c r="H325" s="116"/>
      <c r="I325" s="116"/>
      <c r="J325" s="116"/>
      <c r="K325" s="116"/>
      <c r="L325" s="116"/>
      <c r="M325" s="116"/>
      <c r="N325" s="116"/>
      <c r="O325" s="116"/>
      <c r="P325" s="116"/>
    </row>
    <row r="326" spans="1:16" x14ac:dyDescent="0.25">
      <c r="A326" s="116"/>
      <c r="B326" s="116"/>
      <c r="C326" s="116"/>
      <c r="D326" s="116"/>
      <c r="E326" s="116"/>
      <c r="F326" s="116"/>
      <c r="G326" s="116"/>
      <c r="H326" s="116"/>
      <c r="I326" s="116"/>
      <c r="J326" s="116"/>
      <c r="K326" s="116"/>
      <c r="L326" s="116"/>
      <c r="M326" s="116"/>
      <c r="N326" s="116"/>
      <c r="O326" s="116"/>
      <c r="P326" s="116"/>
    </row>
    <row r="327" spans="1:16" x14ac:dyDescent="0.25">
      <c r="A327" s="116"/>
      <c r="B327" s="116"/>
      <c r="C327" s="116"/>
      <c r="D327" s="116"/>
      <c r="E327" s="116"/>
      <c r="F327" s="116"/>
      <c r="G327" s="116"/>
      <c r="H327" s="116"/>
      <c r="I327" s="116"/>
      <c r="J327" s="116"/>
      <c r="K327" s="116"/>
      <c r="L327" s="116"/>
      <c r="M327" s="116"/>
      <c r="N327" s="116"/>
      <c r="O327" s="116"/>
      <c r="P327" s="116"/>
    </row>
    <row r="328" spans="1:16" x14ac:dyDescent="0.25">
      <c r="A328" s="116"/>
      <c r="B328" s="116"/>
      <c r="C328" s="116"/>
      <c r="D328" s="116"/>
      <c r="E328" s="116"/>
      <c r="F328" s="116"/>
      <c r="G328" s="116"/>
      <c r="H328" s="116"/>
      <c r="I328" s="116"/>
      <c r="J328" s="116"/>
      <c r="K328" s="116"/>
      <c r="L328" s="116"/>
      <c r="M328" s="116"/>
      <c r="N328" s="116"/>
      <c r="O328" s="116"/>
      <c r="P328" s="116"/>
    </row>
    <row r="329" spans="1:16" x14ac:dyDescent="0.25">
      <c r="A329" s="116"/>
      <c r="B329" s="116"/>
      <c r="C329" s="116"/>
      <c r="D329" s="116"/>
      <c r="E329" s="116"/>
      <c r="F329" s="116"/>
      <c r="G329" s="116"/>
      <c r="H329" s="116"/>
      <c r="I329" s="116"/>
      <c r="J329" s="116"/>
      <c r="K329" s="116"/>
      <c r="L329" s="116"/>
      <c r="M329" s="116"/>
      <c r="N329" s="116"/>
      <c r="O329" s="116"/>
      <c r="P329" s="116"/>
    </row>
    <row r="330" spans="1:16" x14ac:dyDescent="0.25">
      <c r="A330" s="116"/>
      <c r="B330" s="116"/>
      <c r="C330" s="116"/>
      <c r="D330" s="116"/>
      <c r="E330" s="116"/>
      <c r="F330" s="116"/>
      <c r="G330" s="116"/>
      <c r="H330" s="116"/>
      <c r="I330" s="116"/>
      <c r="J330" s="116"/>
      <c r="K330" s="116"/>
      <c r="L330" s="116"/>
      <c r="M330" s="116"/>
      <c r="N330" s="116"/>
      <c r="O330" s="116"/>
      <c r="P330" s="116"/>
    </row>
    <row r="331" spans="1:16" x14ac:dyDescent="0.25">
      <c r="A331" s="116"/>
      <c r="B331" s="116"/>
      <c r="C331" s="116"/>
      <c r="D331" s="116"/>
      <c r="E331" s="116"/>
      <c r="F331" s="116"/>
      <c r="G331" s="116"/>
      <c r="H331" s="116"/>
      <c r="I331" s="116"/>
      <c r="J331" s="116"/>
      <c r="K331" s="116"/>
      <c r="L331" s="116"/>
      <c r="M331" s="116"/>
      <c r="N331" s="116"/>
      <c r="O331" s="116"/>
      <c r="P331" s="116"/>
    </row>
    <row r="332" spans="1:16" x14ac:dyDescent="0.25">
      <c r="A332" s="116"/>
      <c r="B332" s="116"/>
      <c r="C332" s="116"/>
      <c r="D332" s="116"/>
      <c r="E332" s="116"/>
      <c r="F332" s="116"/>
      <c r="G332" s="116"/>
      <c r="H332" s="116"/>
      <c r="I332" s="116"/>
      <c r="J332" s="116"/>
      <c r="K332" s="116"/>
      <c r="L332" s="116"/>
      <c r="M332" s="116"/>
      <c r="N332" s="116"/>
      <c r="O332" s="116"/>
      <c r="P332" s="116"/>
    </row>
    <row r="333" spans="1:16" x14ac:dyDescent="0.25">
      <c r="A333" s="116"/>
      <c r="B333" s="116"/>
      <c r="C333" s="116"/>
      <c r="D333" s="116"/>
      <c r="E333" s="116"/>
      <c r="F333" s="116"/>
      <c r="G333" s="116"/>
      <c r="H333" s="116"/>
      <c r="I333" s="116"/>
      <c r="J333" s="116"/>
      <c r="K333" s="116"/>
      <c r="L333" s="116"/>
      <c r="M333" s="116"/>
      <c r="N333" s="116"/>
      <c r="O333" s="116"/>
      <c r="P333" s="116"/>
    </row>
    <row r="334" spans="1:16" x14ac:dyDescent="0.25">
      <c r="A334" s="116"/>
      <c r="B334" s="116"/>
      <c r="C334" s="116"/>
      <c r="D334" s="116"/>
      <c r="E334" s="116"/>
      <c r="F334" s="116"/>
      <c r="G334" s="116"/>
      <c r="H334" s="116"/>
      <c r="I334" s="116"/>
      <c r="J334" s="116"/>
      <c r="K334" s="116"/>
      <c r="L334" s="116"/>
      <c r="M334" s="116"/>
      <c r="N334" s="116"/>
      <c r="O334" s="116"/>
      <c r="P334" s="116"/>
    </row>
    <row r="335" spans="1:16" x14ac:dyDescent="0.25">
      <c r="A335" s="116"/>
      <c r="B335" s="116"/>
      <c r="C335" s="116"/>
      <c r="D335" s="116"/>
      <c r="E335" s="116"/>
      <c r="F335" s="116"/>
      <c r="G335" s="116"/>
      <c r="H335" s="116"/>
      <c r="I335" s="116"/>
      <c r="J335" s="116"/>
      <c r="K335" s="116"/>
      <c r="L335" s="116"/>
      <c r="M335" s="116"/>
      <c r="N335" s="116"/>
      <c r="O335" s="116"/>
      <c r="P335" s="116"/>
    </row>
    <row r="336" spans="1:16" x14ac:dyDescent="0.25">
      <c r="A336" s="116"/>
      <c r="B336" s="116"/>
      <c r="C336" s="116"/>
      <c r="D336" s="116"/>
      <c r="E336" s="116"/>
      <c r="F336" s="116"/>
      <c r="G336" s="116"/>
      <c r="H336" s="116"/>
      <c r="I336" s="116"/>
      <c r="J336" s="116"/>
      <c r="K336" s="116"/>
      <c r="L336" s="116"/>
      <c r="M336" s="116"/>
      <c r="N336" s="116"/>
      <c r="O336" s="116"/>
      <c r="P336" s="116"/>
    </row>
    <row r="337" spans="1:16" x14ac:dyDescent="0.25">
      <c r="A337" s="116"/>
      <c r="B337" s="116"/>
      <c r="C337" s="116"/>
      <c r="D337" s="116"/>
      <c r="E337" s="116"/>
      <c r="F337" s="116"/>
      <c r="G337" s="116"/>
      <c r="H337" s="116"/>
      <c r="I337" s="116"/>
      <c r="J337" s="116"/>
      <c r="K337" s="116"/>
      <c r="L337" s="116"/>
      <c r="M337" s="116"/>
      <c r="N337" s="116"/>
      <c r="O337" s="116"/>
      <c r="P337" s="116"/>
    </row>
    <row r="338" spans="1:16" x14ac:dyDescent="0.25">
      <c r="A338" s="116"/>
      <c r="B338" s="116"/>
      <c r="C338" s="116"/>
      <c r="D338" s="116"/>
      <c r="E338" s="116"/>
      <c r="F338" s="116"/>
      <c r="G338" s="116"/>
      <c r="H338" s="116"/>
      <c r="I338" s="116"/>
      <c r="J338" s="116"/>
      <c r="K338" s="116"/>
      <c r="L338" s="116"/>
      <c r="M338" s="116"/>
      <c r="N338" s="116"/>
      <c r="O338" s="116"/>
      <c r="P338" s="116"/>
    </row>
    <row r="339" spans="1:16" x14ac:dyDescent="0.25">
      <c r="A339" s="116"/>
      <c r="B339" s="116"/>
      <c r="C339" s="116"/>
      <c r="D339" s="116"/>
      <c r="E339" s="116"/>
      <c r="F339" s="116"/>
      <c r="G339" s="116"/>
      <c r="H339" s="116"/>
      <c r="I339" s="116"/>
      <c r="J339" s="116"/>
      <c r="K339" s="116"/>
      <c r="L339" s="116"/>
      <c r="M339" s="116"/>
      <c r="N339" s="116"/>
      <c r="O339" s="116"/>
      <c r="P339" s="116"/>
    </row>
    <row r="340" spans="1:16" x14ac:dyDescent="0.25">
      <c r="A340" s="116"/>
      <c r="B340" s="116"/>
      <c r="C340" s="116"/>
      <c r="D340" s="116"/>
      <c r="E340" s="116"/>
      <c r="F340" s="116"/>
      <c r="G340" s="116"/>
      <c r="H340" s="116"/>
      <c r="I340" s="116"/>
      <c r="J340" s="116"/>
      <c r="K340" s="116"/>
      <c r="L340" s="116"/>
      <c r="M340" s="116"/>
      <c r="N340" s="116"/>
      <c r="O340" s="116"/>
      <c r="P340" s="116"/>
    </row>
    <row r="341" spans="1:16" x14ac:dyDescent="0.25">
      <c r="A341" s="116"/>
      <c r="B341" s="116"/>
      <c r="C341" s="116"/>
      <c r="D341" s="116"/>
      <c r="E341" s="116"/>
      <c r="F341" s="116"/>
      <c r="G341" s="116"/>
      <c r="H341" s="116"/>
      <c r="I341" s="116"/>
      <c r="J341" s="116"/>
      <c r="K341" s="116"/>
      <c r="L341" s="116"/>
      <c r="M341" s="116"/>
      <c r="N341" s="116"/>
      <c r="O341" s="116"/>
      <c r="P341" s="116"/>
    </row>
    <row r="342" spans="1:16" x14ac:dyDescent="0.25">
      <c r="A342" s="116"/>
      <c r="B342" s="116"/>
      <c r="C342" s="116"/>
      <c r="D342" s="116"/>
      <c r="E342" s="116"/>
      <c r="F342" s="116"/>
      <c r="G342" s="116"/>
      <c r="H342" s="116"/>
      <c r="I342" s="116"/>
      <c r="J342" s="116"/>
      <c r="K342" s="116"/>
      <c r="L342" s="116"/>
      <c r="M342" s="116"/>
      <c r="N342" s="116"/>
      <c r="O342" s="116"/>
      <c r="P342" s="116"/>
    </row>
    <row r="343" spans="1:16" x14ac:dyDescent="0.25">
      <c r="A343" s="116"/>
      <c r="B343" s="116"/>
      <c r="C343" s="116"/>
      <c r="D343" s="116"/>
      <c r="E343" s="116"/>
      <c r="F343" s="116"/>
      <c r="G343" s="116"/>
      <c r="H343" s="116"/>
      <c r="I343" s="116"/>
      <c r="J343" s="116"/>
      <c r="K343" s="116"/>
      <c r="L343" s="116"/>
      <c r="M343" s="116"/>
      <c r="N343" s="116"/>
      <c r="O343" s="116"/>
      <c r="P343" s="116"/>
    </row>
    <row r="344" spans="1:16" x14ac:dyDescent="0.25">
      <c r="A344" s="116"/>
      <c r="B344" s="116"/>
      <c r="C344" s="116"/>
      <c r="D344" s="116"/>
      <c r="E344" s="116"/>
      <c r="F344" s="116"/>
      <c r="G344" s="116"/>
      <c r="H344" s="116"/>
      <c r="I344" s="116"/>
      <c r="J344" s="116"/>
      <c r="K344" s="116"/>
      <c r="L344" s="116"/>
      <c r="M344" s="116"/>
      <c r="N344" s="116"/>
      <c r="O344" s="116"/>
      <c r="P344" s="116"/>
    </row>
    <row r="345" spans="1:16" x14ac:dyDescent="0.25">
      <c r="A345" s="116"/>
      <c r="B345" s="116"/>
      <c r="C345" s="116"/>
      <c r="D345" s="116"/>
      <c r="E345" s="116"/>
      <c r="F345" s="116"/>
      <c r="G345" s="116"/>
      <c r="H345" s="116"/>
      <c r="I345" s="116"/>
      <c r="J345" s="116"/>
      <c r="K345" s="116"/>
      <c r="L345" s="116"/>
      <c r="M345" s="116"/>
      <c r="N345" s="116"/>
      <c r="O345" s="116"/>
      <c r="P345" s="116"/>
    </row>
    <row r="346" spans="1:16" x14ac:dyDescent="0.25">
      <c r="A346" s="116"/>
      <c r="B346" s="116"/>
      <c r="C346" s="116"/>
      <c r="D346" s="116"/>
      <c r="E346" s="116"/>
      <c r="F346" s="116"/>
      <c r="G346" s="116"/>
      <c r="H346" s="116"/>
      <c r="I346" s="116"/>
      <c r="J346" s="116"/>
      <c r="K346" s="116"/>
      <c r="L346" s="116"/>
      <c r="M346" s="116"/>
      <c r="N346" s="116"/>
      <c r="O346" s="116"/>
      <c r="P346" s="116"/>
    </row>
    <row r="347" spans="1:16" x14ac:dyDescent="0.25">
      <c r="A347" s="116"/>
      <c r="B347" s="116"/>
      <c r="C347" s="116"/>
      <c r="D347" s="116"/>
      <c r="E347" s="116"/>
      <c r="F347" s="116"/>
      <c r="G347" s="116"/>
      <c r="H347" s="116"/>
      <c r="I347" s="116"/>
      <c r="J347" s="116"/>
      <c r="K347" s="116"/>
      <c r="L347" s="116"/>
      <c r="M347" s="116"/>
      <c r="N347" s="116"/>
      <c r="O347" s="116"/>
      <c r="P347" s="116"/>
    </row>
    <row r="348" spans="1:16" x14ac:dyDescent="0.25">
      <c r="A348" s="116"/>
      <c r="B348" s="116"/>
      <c r="C348" s="116"/>
      <c r="D348" s="116"/>
      <c r="E348" s="116"/>
      <c r="F348" s="116"/>
      <c r="G348" s="116"/>
      <c r="H348" s="116"/>
      <c r="I348" s="116"/>
      <c r="J348" s="116"/>
      <c r="K348" s="116"/>
      <c r="L348" s="116"/>
      <c r="M348" s="116"/>
      <c r="N348" s="116"/>
      <c r="O348" s="116"/>
      <c r="P348" s="116"/>
    </row>
    <row r="349" spans="1:16" x14ac:dyDescent="0.25">
      <c r="A349" s="116"/>
      <c r="B349" s="116"/>
      <c r="C349" s="116"/>
      <c r="D349" s="116"/>
      <c r="E349" s="116"/>
      <c r="F349" s="116"/>
      <c r="G349" s="116"/>
      <c r="H349" s="116"/>
      <c r="I349" s="116"/>
      <c r="J349" s="116"/>
      <c r="K349" s="116"/>
      <c r="L349" s="116"/>
      <c r="M349" s="116"/>
      <c r="N349" s="116"/>
      <c r="O349" s="116"/>
      <c r="P349" s="116"/>
    </row>
    <row r="350" spans="1:16" x14ac:dyDescent="0.25">
      <c r="A350" s="116"/>
      <c r="B350" s="116"/>
      <c r="C350" s="116"/>
      <c r="D350" s="116"/>
      <c r="E350" s="116"/>
      <c r="F350" s="116"/>
      <c r="G350" s="116"/>
      <c r="H350" s="116"/>
      <c r="I350" s="116"/>
      <c r="J350" s="116"/>
      <c r="K350" s="116"/>
      <c r="L350" s="116"/>
      <c r="M350" s="116"/>
      <c r="N350" s="116"/>
      <c r="O350" s="116"/>
      <c r="P350" s="116"/>
    </row>
    <row r="351" spans="1:16" x14ac:dyDescent="0.25">
      <c r="A351" s="116"/>
      <c r="B351" s="116"/>
      <c r="C351" s="116"/>
      <c r="D351" s="116"/>
      <c r="E351" s="116"/>
      <c r="F351" s="116"/>
      <c r="G351" s="116"/>
      <c r="H351" s="116"/>
      <c r="I351" s="116"/>
      <c r="J351" s="116"/>
      <c r="K351" s="116"/>
      <c r="L351" s="116"/>
      <c r="M351" s="116"/>
      <c r="N351" s="116"/>
      <c r="O351" s="116"/>
      <c r="P351" s="116"/>
    </row>
    <row r="352" spans="1:16" x14ac:dyDescent="0.25">
      <c r="A352" s="116"/>
      <c r="B352" s="116"/>
      <c r="C352" s="116"/>
      <c r="D352" s="116"/>
      <c r="E352" s="116"/>
      <c r="F352" s="116"/>
      <c r="G352" s="116"/>
      <c r="H352" s="116"/>
      <c r="I352" s="116"/>
      <c r="J352" s="116"/>
      <c r="K352" s="116"/>
      <c r="L352" s="116"/>
      <c r="M352" s="116"/>
      <c r="N352" s="116"/>
      <c r="O352" s="116"/>
      <c r="P352" s="116"/>
    </row>
    <row r="353" spans="1:16" x14ac:dyDescent="0.25">
      <c r="A353" s="116"/>
      <c r="B353" s="116"/>
      <c r="C353" s="116"/>
      <c r="D353" s="116"/>
      <c r="E353" s="116"/>
      <c r="F353" s="116"/>
      <c r="G353" s="116"/>
      <c r="H353" s="116"/>
      <c r="I353" s="116"/>
      <c r="J353" s="116"/>
      <c r="K353" s="116"/>
      <c r="L353" s="116"/>
      <c r="M353" s="116"/>
      <c r="N353" s="116"/>
      <c r="O353" s="116"/>
      <c r="P353" s="116"/>
    </row>
    <row r="354" spans="1:16" x14ac:dyDescent="0.25">
      <c r="A354" s="116"/>
      <c r="B354" s="116"/>
      <c r="C354" s="116"/>
      <c r="D354" s="116"/>
      <c r="E354" s="116"/>
      <c r="F354" s="116"/>
      <c r="G354" s="116"/>
      <c r="H354" s="116"/>
      <c r="I354" s="116"/>
      <c r="J354" s="116"/>
      <c r="K354" s="116"/>
      <c r="L354" s="116"/>
      <c r="M354" s="116"/>
      <c r="N354" s="116"/>
      <c r="O354" s="116"/>
      <c r="P354" s="116"/>
    </row>
    <row r="355" spans="1:16" x14ac:dyDescent="0.25">
      <c r="A355" s="116"/>
      <c r="B355" s="116"/>
      <c r="C355" s="116"/>
      <c r="D355" s="116"/>
      <c r="E355" s="116"/>
      <c r="F355" s="116"/>
      <c r="G355" s="116"/>
      <c r="H355" s="116"/>
      <c r="I355" s="116"/>
      <c r="J355" s="116"/>
      <c r="K355" s="116"/>
      <c r="L355" s="116"/>
      <c r="M355" s="116"/>
      <c r="N355" s="116"/>
      <c r="O355" s="116"/>
      <c r="P355" s="116"/>
    </row>
    <row r="356" spans="1:16" x14ac:dyDescent="0.25">
      <c r="A356" s="116"/>
      <c r="B356" s="116"/>
      <c r="C356" s="116"/>
      <c r="D356" s="116"/>
      <c r="E356" s="116"/>
      <c r="F356" s="116"/>
      <c r="G356" s="116"/>
      <c r="H356" s="116"/>
      <c r="I356" s="116"/>
      <c r="J356" s="116"/>
      <c r="K356" s="116"/>
      <c r="L356" s="116"/>
      <c r="M356" s="116"/>
      <c r="N356" s="116"/>
      <c r="O356" s="116"/>
      <c r="P356" s="116"/>
    </row>
    <row r="357" spans="1:16" x14ac:dyDescent="0.25">
      <c r="A357" s="116"/>
      <c r="B357" s="116"/>
      <c r="C357" s="116"/>
      <c r="D357" s="116"/>
      <c r="E357" s="116"/>
      <c r="F357" s="116"/>
      <c r="G357" s="116"/>
      <c r="H357" s="116"/>
      <c r="I357" s="116"/>
      <c r="J357" s="116"/>
      <c r="K357" s="116"/>
      <c r="L357" s="116"/>
      <c r="M357" s="116"/>
      <c r="N357" s="116"/>
      <c r="O357" s="116"/>
      <c r="P357" s="116"/>
    </row>
    <row r="358" spans="1:16" x14ac:dyDescent="0.25">
      <c r="A358" s="116"/>
      <c r="B358" s="116"/>
      <c r="C358" s="116"/>
      <c r="D358" s="116"/>
      <c r="E358" s="116"/>
      <c r="F358" s="116"/>
      <c r="G358" s="116"/>
      <c r="H358" s="116"/>
      <c r="I358" s="116"/>
      <c r="J358" s="116"/>
      <c r="K358" s="116"/>
      <c r="L358" s="116"/>
      <c r="M358" s="116"/>
      <c r="N358" s="116"/>
      <c r="O358" s="116"/>
      <c r="P358" s="116"/>
    </row>
    <row r="359" spans="1:16" x14ac:dyDescent="0.25">
      <c r="A359" s="116"/>
      <c r="B359" s="116"/>
      <c r="C359" s="116"/>
      <c r="D359" s="116"/>
      <c r="E359" s="116"/>
      <c r="F359" s="116"/>
      <c r="G359" s="116"/>
      <c r="H359" s="116"/>
      <c r="I359" s="116"/>
      <c r="J359" s="116"/>
      <c r="K359" s="116"/>
      <c r="L359" s="116"/>
      <c r="M359" s="116"/>
      <c r="N359" s="116"/>
      <c r="O359" s="116"/>
      <c r="P359" s="116"/>
    </row>
    <row r="360" spans="1:16" x14ac:dyDescent="0.25">
      <c r="A360" s="116"/>
      <c r="B360" s="116"/>
      <c r="C360" s="116"/>
      <c r="D360" s="116"/>
      <c r="E360" s="116"/>
      <c r="F360" s="116"/>
      <c r="G360" s="116"/>
      <c r="H360" s="116"/>
      <c r="I360" s="116"/>
      <c r="J360" s="116"/>
      <c r="K360" s="116"/>
      <c r="L360" s="116"/>
      <c r="M360" s="116"/>
      <c r="N360" s="116"/>
      <c r="O360" s="116"/>
      <c r="P360" s="116"/>
    </row>
    <row r="361" spans="1:16" x14ac:dyDescent="0.25">
      <c r="A361" s="116"/>
      <c r="B361" s="116"/>
      <c r="C361" s="116"/>
      <c r="D361" s="116"/>
      <c r="E361" s="116"/>
      <c r="F361" s="116"/>
      <c r="G361" s="116"/>
      <c r="H361" s="116"/>
      <c r="I361" s="116"/>
      <c r="J361" s="116"/>
      <c r="K361" s="116"/>
      <c r="L361" s="116"/>
      <c r="M361" s="116"/>
      <c r="N361" s="116"/>
      <c r="O361" s="116"/>
      <c r="P361" s="116"/>
    </row>
    <row r="362" spans="1:16" x14ac:dyDescent="0.25">
      <c r="A362" s="116"/>
      <c r="B362" s="116"/>
      <c r="C362" s="116"/>
      <c r="D362" s="116"/>
      <c r="E362" s="116"/>
      <c r="F362" s="116"/>
      <c r="G362" s="116"/>
      <c r="H362" s="116"/>
      <c r="I362" s="116"/>
      <c r="J362" s="116"/>
      <c r="K362" s="116"/>
      <c r="L362" s="116"/>
      <c r="M362" s="116"/>
      <c r="N362" s="116"/>
      <c r="O362" s="116"/>
      <c r="P362" s="116"/>
    </row>
    <row r="363" spans="1:16" x14ac:dyDescent="0.25">
      <c r="A363" s="116"/>
      <c r="B363" s="116"/>
      <c r="C363" s="116"/>
      <c r="D363" s="116"/>
      <c r="E363" s="116"/>
      <c r="F363" s="116"/>
      <c r="G363" s="116"/>
      <c r="H363" s="116"/>
      <c r="I363" s="116"/>
      <c r="J363" s="116"/>
      <c r="K363" s="116"/>
      <c r="L363" s="116"/>
      <c r="M363" s="116"/>
      <c r="N363" s="116"/>
      <c r="O363" s="116"/>
      <c r="P363" s="116"/>
    </row>
    <row r="364" spans="1:16" x14ac:dyDescent="0.25">
      <c r="A364" s="116"/>
      <c r="B364" s="116"/>
      <c r="C364" s="116"/>
      <c r="D364" s="116"/>
      <c r="E364" s="116"/>
      <c r="F364" s="116"/>
      <c r="G364" s="116"/>
      <c r="H364" s="116"/>
      <c r="I364" s="116"/>
      <c r="J364" s="116"/>
      <c r="K364" s="116"/>
      <c r="L364" s="116"/>
      <c r="M364" s="116"/>
      <c r="N364" s="116"/>
      <c r="O364" s="116"/>
      <c r="P364" s="116"/>
    </row>
    <row r="365" spans="1:16" x14ac:dyDescent="0.25">
      <c r="A365" s="116"/>
      <c r="B365" s="116"/>
      <c r="C365" s="116"/>
      <c r="D365" s="116"/>
      <c r="E365" s="116"/>
      <c r="F365" s="116"/>
      <c r="G365" s="116"/>
      <c r="H365" s="116"/>
      <c r="I365" s="116"/>
      <c r="J365" s="116"/>
      <c r="K365" s="116"/>
      <c r="L365" s="116"/>
      <c r="M365" s="116"/>
      <c r="N365" s="116"/>
      <c r="O365" s="116"/>
      <c r="P365" s="116"/>
    </row>
    <row r="366" spans="1:16" x14ac:dyDescent="0.25">
      <c r="A366" s="116"/>
      <c r="B366" s="116"/>
      <c r="C366" s="116"/>
      <c r="D366" s="116"/>
      <c r="E366" s="116"/>
      <c r="F366" s="116"/>
      <c r="G366" s="116"/>
      <c r="H366" s="116"/>
      <c r="I366" s="116"/>
      <c r="J366" s="116"/>
      <c r="K366" s="116"/>
      <c r="L366" s="116"/>
      <c r="M366" s="116"/>
      <c r="N366" s="116"/>
      <c r="O366" s="116"/>
      <c r="P366" s="116"/>
    </row>
    <row r="367" spans="1:16" x14ac:dyDescent="0.25">
      <c r="A367" s="116"/>
      <c r="B367" s="116"/>
      <c r="C367" s="116"/>
      <c r="D367" s="116"/>
      <c r="E367" s="116"/>
      <c r="F367" s="116"/>
      <c r="G367" s="116"/>
      <c r="H367" s="116"/>
      <c r="I367" s="116"/>
      <c r="J367" s="116"/>
      <c r="K367" s="116"/>
      <c r="L367" s="116"/>
      <c r="M367" s="116"/>
      <c r="N367" s="116"/>
      <c r="O367" s="116"/>
      <c r="P367" s="116"/>
    </row>
    <row r="368" spans="1:16" x14ac:dyDescent="0.25">
      <c r="A368" s="116"/>
      <c r="B368" s="116"/>
      <c r="C368" s="116"/>
      <c r="D368" s="116"/>
      <c r="E368" s="116"/>
      <c r="F368" s="116"/>
      <c r="G368" s="116"/>
      <c r="H368" s="116"/>
      <c r="I368" s="116"/>
      <c r="J368" s="116"/>
      <c r="K368" s="116"/>
      <c r="L368" s="116"/>
      <c r="M368" s="116"/>
      <c r="N368" s="116"/>
      <c r="O368" s="116"/>
      <c r="P368" s="116"/>
    </row>
    <row r="369" spans="1:16" x14ac:dyDescent="0.25">
      <c r="A369" s="116"/>
      <c r="B369" s="116"/>
      <c r="C369" s="116"/>
      <c r="D369" s="116"/>
      <c r="E369" s="116"/>
      <c r="F369" s="116"/>
      <c r="G369" s="116"/>
      <c r="H369" s="116"/>
      <c r="I369" s="116"/>
      <c r="J369" s="116"/>
      <c r="K369" s="116"/>
      <c r="L369" s="116"/>
      <c r="M369" s="116"/>
      <c r="N369" s="116"/>
      <c r="O369" s="116"/>
      <c r="P369" s="116"/>
    </row>
    <row r="370" spans="1:16" x14ac:dyDescent="0.25">
      <c r="A370" s="116"/>
      <c r="B370" s="116"/>
      <c r="C370" s="116"/>
      <c r="D370" s="116"/>
      <c r="E370" s="116"/>
      <c r="F370" s="116"/>
      <c r="G370" s="116"/>
      <c r="H370" s="116"/>
      <c r="I370" s="116"/>
      <c r="J370" s="116"/>
      <c r="K370" s="116"/>
      <c r="L370" s="116"/>
      <c r="M370" s="116"/>
      <c r="N370" s="116"/>
      <c r="O370" s="116"/>
      <c r="P370" s="116"/>
    </row>
    <row r="371" spans="1:16" x14ac:dyDescent="0.25">
      <c r="A371" s="116"/>
      <c r="B371" s="116"/>
      <c r="C371" s="116"/>
      <c r="D371" s="116"/>
      <c r="E371" s="116"/>
      <c r="F371" s="116"/>
      <c r="G371" s="116"/>
      <c r="H371" s="116"/>
      <c r="I371" s="116"/>
      <c r="J371" s="116"/>
      <c r="K371" s="116"/>
      <c r="L371" s="116"/>
      <c r="M371" s="116"/>
      <c r="N371" s="116"/>
      <c r="O371" s="116"/>
      <c r="P371" s="116"/>
    </row>
    <row r="372" spans="1:16" x14ac:dyDescent="0.25">
      <c r="A372" s="116"/>
      <c r="B372" s="116"/>
      <c r="C372" s="116"/>
      <c r="D372" s="116"/>
      <c r="E372" s="116"/>
      <c r="F372" s="116"/>
      <c r="G372" s="116"/>
      <c r="H372" s="116"/>
      <c r="I372" s="116"/>
      <c r="J372" s="116"/>
      <c r="K372" s="116"/>
      <c r="L372" s="116"/>
      <c r="M372" s="116"/>
      <c r="N372" s="116"/>
      <c r="O372" s="116"/>
      <c r="P372" s="116"/>
    </row>
    <row r="373" spans="1:16" x14ac:dyDescent="0.25">
      <c r="A373" s="116"/>
      <c r="B373" s="116"/>
      <c r="C373" s="116"/>
      <c r="D373" s="116"/>
      <c r="E373" s="116"/>
      <c r="F373" s="116"/>
      <c r="G373" s="116"/>
      <c r="H373" s="116"/>
      <c r="I373" s="116"/>
      <c r="J373" s="116"/>
      <c r="K373" s="116"/>
      <c r="L373" s="116"/>
      <c r="M373" s="116"/>
      <c r="N373" s="116"/>
      <c r="O373" s="116"/>
      <c r="P373" s="116"/>
    </row>
    <row r="374" spans="1:16" x14ac:dyDescent="0.25">
      <c r="A374" s="116"/>
      <c r="B374" s="116"/>
      <c r="C374" s="116"/>
      <c r="D374" s="116"/>
      <c r="E374" s="116"/>
      <c r="F374" s="116"/>
      <c r="G374" s="116"/>
      <c r="H374" s="116"/>
      <c r="I374" s="116"/>
      <c r="J374" s="116"/>
      <c r="K374" s="116"/>
      <c r="L374" s="116"/>
      <c r="M374" s="116"/>
      <c r="N374" s="116"/>
      <c r="O374" s="116"/>
      <c r="P374" s="116"/>
    </row>
    <row r="375" spans="1:16" x14ac:dyDescent="0.25">
      <c r="A375" s="116"/>
      <c r="B375" s="116"/>
      <c r="C375" s="116"/>
      <c r="D375" s="116"/>
      <c r="E375" s="116"/>
      <c r="F375" s="116"/>
      <c r="G375" s="116"/>
      <c r="H375" s="116"/>
      <c r="I375" s="116"/>
      <c r="J375" s="116"/>
      <c r="K375" s="116"/>
      <c r="L375" s="116"/>
      <c r="M375" s="116"/>
      <c r="N375" s="116"/>
      <c r="O375" s="116"/>
      <c r="P375" s="116"/>
    </row>
    <row r="376" spans="1:16" x14ac:dyDescent="0.25">
      <c r="A376" s="116"/>
      <c r="B376" s="116"/>
      <c r="C376" s="116"/>
      <c r="D376" s="116"/>
      <c r="E376" s="116"/>
      <c r="F376" s="116"/>
      <c r="G376" s="116"/>
      <c r="H376" s="116"/>
      <c r="I376" s="116"/>
      <c r="J376" s="116"/>
      <c r="K376" s="116"/>
      <c r="L376" s="116"/>
      <c r="M376" s="116"/>
      <c r="N376" s="116"/>
      <c r="O376" s="116"/>
      <c r="P376" s="116"/>
    </row>
    <row r="377" spans="1:16" x14ac:dyDescent="0.25">
      <c r="A377" s="116"/>
      <c r="B377" s="116"/>
      <c r="C377" s="116"/>
      <c r="D377" s="116"/>
      <c r="E377" s="116"/>
      <c r="F377" s="116"/>
      <c r="G377" s="116"/>
      <c r="H377" s="116"/>
      <c r="I377" s="116"/>
      <c r="J377" s="116"/>
      <c r="K377" s="116"/>
      <c r="L377" s="116"/>
      <c r="M377" s="116"/>
      <c r="N377" s="116"/>
      <c r="O377" s="116"/>
      <c r="P377" s="116"/>
    </row>
    <row r="378" spans="1:16" x14ac:dyDescent="0.25">
      <c r="A378" s="116"/>
      <c r="B378" s="116"/>
      <c r="C378" s="116"/>
      <c r="D378" s="116"/>
      <c r="E378" s="116"/>
      <c r="F378" s="116"/>
      <c r="G378" s="116"/>
      <c r="H378" s="116"/>
      <c r="I378" s="116"/>
      <c r="J378" s="116"/>
      <c r="K378" s="116"/>
      <c r="L378" s="116"/>
      <c r="M378" s="116"/>
      <c r="N378" s="116"/>
      <c r="O378" s="116"/>
      <c r="P378" s="116"/>
    </row>
    <row r="379" spans="1:16" x14ac:dyDescent="0.25">
      <c r="A379" s="116"/>
      <c r="B379" s="116"/>
      <c r="C379" s="116"/>
      <c r="D379" s="116"/>
      <c r="E379" s="116"/>
      <c r="F379" s="116"/>
      <c r="G379" s="116"/>
      <c r="H379" s="116"/>
      <c r="I379" s="116"/>
      <c r="J379" s="116"/>
      <c r="K379" s="116"/>
      <c r="L379" s="116"/>
      <c r="M379" s="116"/>
      <c r="N379" s="116"/>
      <c r="O379" s="116"/>
      <c r="P379" s="116"/>
    </row>
    <row r="380" spans="1:16" x14ac:dyDescent="0.25">
      <c r="A380" s="116"/>
      <c r="B380" s="116"/>
      <c r="C380" s="116"/>
      <c r="D380" s="116"/>
      <c r="E380" s="116"/>
      <c r="F380" s="116"/>
      <c r="G380" s="116"/>
      <c r="H380" s="116"/>
      <c r="I380" s="116"/>
      <c r="J380" s="116"/>
      <c r="K380" s="116"/>
      <c r="L380" s="116"/>
      <c r="M380" s="116"/>
      <c r="N380" s="116"/>
      <c r="O380" s="116"/>
      <c r="P380" s="116"/>
    </row>
    <row r="381" spans="1:16" x14ac:dyDescent="0.25">
      <c r="A381" s="116"/>
      <c r="B381" s="116"/>
      <c r="C381" s="116"/>
      <c r="D381" s="116"/>
      <c r="E381" s="116"/>
      <c r="F381" s="116"/>
      <c r="G381" s="116"/>
      <c r="H381" s="116"/>
      <c r="I381" s="116"/>
      <c r="J381" s="116"/>
      <c r="K381" s="116"/>
      <c r="L381" s="116"/>
      <c r="M381" s="116"/>
      <c r="N381" s="116"/>
      <c r="O381" s="116"/>
      <c r="P381" s="116"/>
    </row>
    <row r="382" spans="1:16" x14ac:dyDescent="0.25">
      <c r="A382" s="116"/>
      <c r="B382" s="116"/>
      <c r="C382" s="116"/>
      <c r="D382" s="116"/>
      <c r="E382" s="116"/>
      <c r="F382" s="116"/>
      <c r="G382" s="116"/>
      <c r="H382" s="116"/>
      <c r="I382" s="116"/>
      <c r="J382" s="116"/>
      <c r="K382" s="116"/>
      <c r="L382" s="116"/>
      <c r="M382" s="116"/>
      <c r="N382" s="116"/>
      <c r="O382" s="116"/>
      <c r="P382" s="116"/>
    </row>
    <row r="383" spans="1:16" x14ac:dyDescent="0.25">
      <c r="A383" s="116"/>
      <c r="B383" s="116"/>
      <c r="C383" s="116"/>
      <c r="D383" s="116"/>
      <c r="E383" s="116"/>
      <c r="F383" s="116"/>
      <c r="G383" s="116"/>
      <c r="H383" s="116"/>
      <c r="I383" s="116"/>
      <c r="J383" s="116"/>
      <c r="K383" s="116"/>
      <c r="L383" s="116"/>
      <c r="M383" s="116"/>
      <c r="N383" s="116"/>
      <c r="O383" s="116"/>
      <c r="P383" s="116"/>
    </row>
    <row r="384" spans="1:16" x14ac:dyDescent="0.25">
      <c r="A384" s="116"/>
      <c r="B384" s="116"/>
      <c r="C384" s="116"/>
      <c r="D384" s="116"/>
      <c r="E384" s="116"/>
      <c r="F384" s="116"/>
      <c r="G384" s="116"/>
      <c r="H384" s="116"/>
      <c r="I384" s="116"/>
      <c r="J384" s="116"/>
      <c r="K384" s="116"/>
      <c r="L384" s="116"/>
      <c r="M384" s="116"/>
      <c r="N384" s="116"/>
      <c r="O384" s="116"/>
      <c r="P384" s="116"/>
    </row>
    <row r="385" spans="1:16" x14ac:dyDescent="0.25">
      <c r="A385" s="116"/>
      <c r="B385" s="116"/>
      <c r="C385" s="116"/>
      <c r="D385" s="116"/>
      <c r="E385" s="116"/>
      <c r="F385" s="116"/>
      <c r="G385" s="116"/>
      <c r="H385" s="116"/>
      <c r="I385" s="116"/>
      <c r="J385" s="116"/>
      <c r="K385" s="116"/>
      <c r="L385" s="116"/>
      <c r="M385" s="116"/>
      <c r="N385" s="116"/>
      <c r="O385" s="116"/>
      <c r="P385" s="116"/>
    </row>
    <row r="386" spans="1:16" x14ac:dyDescent="0.25">
      <c r="A386" s="116"/>
      <c r="B386" s="116"/>
      <c r="C386" s="116"/>
      <c r="D386" s="116"/>
      <c r="E386" s="116"/>
      <c r="F386" s="116"/>
      <c r="G386" s="116"/>
      <c r="H386" s="116"/>
      <c r="I386" s="116"/>
      <c r="J386" s="116"/>
      <c r="K386" s="116"/>
      <c r="L386" s="116"/>
      <c r="M386" s="116"/>
      <c r="N386" s="116"/>
      <c r="O386" s="116"/>
      <c r="P386" s="116"/>
    </row>
    <row r="387" spans="1:16" x14ac:dyDescent="0.25">
      <c r="A387" s="116"/>
      <c r="B387" s="116"/>
      <c r="C387" s="116"/>
      <c r="D387" s="116"/>
      <c r="E387" s="116"/>
      <c r="F387" s="116"/>
      <c r="G387" s="116"/>
      <c r="H387" s="116"/>
      <c r="I387" s="116"/>
      <c r="J387" s="116"/>
      <c r="K387" s="116"/>
      <c r="L387" s="116"/>
      <c r="M387" s="116"/>
      <c r="N387" s="116"/>
      <c r="O387" s="116"/>
      <c r="P387" s="116"/>
    </row>
    <row r="388" spans="1:16" x14ac:dyDescent="0.25">
      <c r="A388" s="116"/>
      <c r="B388" s="116"/>
      <c r="C388" s="116"/>
      <c r="D388" s="116"/>
      <c r="E388" s="116"/>
      <c r="F388" s="116"/>
      <c r="G388" s="116"/>
      <c r="H388" s="116"/>
      <c r="I388" s="116"/>
      <c r="J388" s="116"/>
      <c r="K388" s="116"/>
      <c r="L388" s="116"/>
      <c r="M388" s="116"/>
      <c r="N388" s="116"/>
      <c r="O388" s="116"/>
      <c r="P388" s="116"/>
    </row>
    <row r="389" spans="1:16" x14ac:dyDescent="0.25">
      <c r="A389" s="116"/>
      <c r="B389" s="116"/>
      <c r="C389" s="116"/>
      <c r="D389" s="116"/>
      <c r="E389" s="116"/>
      <c r="F389" s="116"/>
      <c r="G389" s="116"/>
      <c r="H389" s="116"/>
      <c r="I389" s="116"/>
      <c r="J389" s="116"/>
      <c r="K389" s="116"/>
      <c r="L389" s="116"/>
      <c r="M389" s="116"/>
      <c r="N389" s="116"/>
      <c r="O389" s="116"/>
      <c r="P389" s="116"/>
    </row>
    <row r="390" spans="1:16" x14ac:dyDescent="0.25">
      <c r="A390" s="116"/>
      <c r="B390" s="116"/>
      <c r="C390" s="116"/>
      <c r="D390" s="116"/>
      <c r="E390" s="116"/>
      <c r="F390" s="116"/>
      <c r="G390" s="116"/>
      <c r="H390" s="116"/>
      <c r="I390" s="116"/>
      <c r="J390" s="116"/>
      <c r="K390" s="116"/>
      <c r="L390" s="116"/>
      <c r="M390" s="116"/>
      <c r="N390" s="116"/>
      <c r="O390" s="116"/>
      <c r="P390" s="116"/>
    </row>
    <row r="391" spans="1:16" x14ac:dyDescent="0.25">
      <c r="A391" s="116"/>
      <c r="B391" s="116"/>
      <c r="C391" s="116"/>
      <c r="D391" s="116"/>
      <c r="E391" s="116"/>
      <c r="F391" s="116"/>
      <c r="G391" s="116"/>
      <c r="H391" s="116"/>
      <c r="I391" s="116"/>
      <c r="J391" s="116"/>
      <c r="K391" s="116"/>
      <c r="L391" s="116"/>
      <c r="M391" s="116"/>
      <c r="N391" s="116"/>
      <c r="O391" s="116"/>
      <c r="P391" s="116"/>
    </row>
    <row r="392" spans="1:16" x14ac:dyDescent="0.25">
      <c r="A392" s="116"/>
      <c r="B392" s="116"/>
      <c r="C392" s="116"/>
      <c r="D392" s="116"/>
      <c r="E392" s="116"/>
      <c r="F392" s="116"/>
      <c r="G392" s="116"/>
      <c r="H392" s="116"/>
      <c r="I392" s="116"/>
      <c r="J392" s="116"/>
      <c r="K392" s="116"/>
      <c r="L392" s="116"/>
      <c r="M392" s="116"/>
      <c r="N392" s="116"/>
      <c r="O392" s="116"/>
      <c r="P392" s="116"/>
    </row>
    <row r="393" spans="1:16" x14ac:dyDescent="0.25">
      <c r="A393" s="116"/>
      <c r="B393" s="116"/>
      <c r="C393" s="116"/>
      <c r="D393" s="116"/>
      <c r="E393" s="116"/>
      <c r="F393" s="116"/>
      <c r="G393" s="116"/>
      <c r="H393" s="116"/>
      <c r="I393" s="116"/>
      <c r="J393" s="116"/>
      <c r="K393" s="116"/>
      <c r="L393" s="116"/>
      <c r="M393" s="116"/>
      <c r="N393" s="116"/>
      <c r="O393" s="116"/>
      <c r="P393" s="116"/>
    </row>
    <row r="394" spans="1:16" x14ac:dyDescent="0.25">
      <c r="A394" s="116"/>
      <c r="B394" s="116"/>
      <c r="C394" s="116"/>
      <c r="D394" s="116"/>
      <c r="E394" s="116"/>
      <c r="F394" s="116"/>
      <c r="G394" s="116"/>
      <c r="H394" s="116"/>
      <c r="I394" s="116"/>
      <c r="J394" s="116"/>
      <c r="K394" s="116"/>
      <c r="L394" s="116"/>
      <c r="M394" s="116"/>
      <c r="N394" s="116"/>
      <c r="O394" s="116"/>
      <c r="P394" s="116"/>
    </row>
    <row r="395" spans="1:16" x14ac:dyDescent="0.25">
      <c r="A395" s="116"/>
      <c r="B395" s="116"/>
      <c r="C395" s="116"/>
      <c r="D395" s="116"/>
      <c r="E395" s="116"/>
      <c r="F395" s="116"/>
      <c r="G395" s="116"/>
      <c r="H395" s="116"/>
      <c r="I395" s="116"/>
      <c r="J395" s="116"/>
      <c r="K395" s="116"/>
      <c r="L395" s="116"/>
      <c r="M395" s="116"/>
      <c r="N395" s="116"/>
      <c r="O395" s="116"/>
      <c r="P395" s="116"/>
    </row>
    <row r="396" spans="1:16" x14ac:dyDescent="0.25">
      <c r="A396" s="116"/>
      <c r="B396" s="116"/>
      <c r="C396" s="116"/>
      <c r="D396" s="116"/>
      <c r="E396" s="116"/>
      <c r="F396" s="116"/>
      <c r="G396" s="116"/>
      <c r="H396" s="116"/>
      <c r="I396" s="116"/>
      <c r="J396" s="116"/>
      <c r="K396" s="116"/>
      <c r="L396" s="116"/>
      <c r="M396" s="116"/>
      <c r="N396" s="116"/>
      <c r="O396" s="116"/>
      <c r="P396" s="116"/>
    </row>
    <row r="397" spans="1:16" x14ac:dyDescent="0.25">
      <c r="A397" s="116"/>
      <c r="B397" s="116"/>
      <c r="C397" s="116"/>
      <c r="D397" s="116"/>
      <c r="E397" s="116"/>
      <c r="F397" s="116"/>
      <c r="G397" s="116"/>
      <c r="H397" s="116"/>
      <c r="I397" s="116"/>
      <c r="J397" s="116"/>
      <c r="K397" s="116"/>
      <c r="L397" s="116"/>
      <c r="M397" s="116"/>
      <c r="N397" s="116"/>
      <c r="O397" s="116"/>
      <c r="P397" s="116"/>
    </row>
    <row r="398" spans="1:16" x14ac:dyDescent="0.25">
      <c r="A398" s="116"/>
      <c r="B398" s="116"/>
      <c r="C398" s="116"/>
      <c r="D398" s="116"/>
      <c r="E398" s="116"/>
      <c r="F398" s="116"/>
      <c r="G398" s="116"/>
      <c r="H398" s="116"/>
      <c r="I398" s="116"/>
      <c r="J398" s="116"/>
      <c r="K398" s="116"/>
      <c r="L398" s="116"/>
      <c r="M398" s="116"/>
      <c r="N398" s="116"/>
      <c r="O398" s="116"/>
      <c r="P398" s="116"/>
    </row>
    <row r="399" spans="1:16" x14ac:dyDescent="0.25">
      <c r="A399" s="116"/>
      <c r="B399" s="116"/>
      <c r="C399" s="116"/>
      <c r="D399" s="116"/>
      <c r="E399" s="116"/>
      <c r="F399" s="116"/>
      <c r="G399" s="116"/>
      <c r="H399" s="116"/>
      <c r="I399" s="116"/>
      <c r="J399" s="116"/>
      <c r="K399" s="116"/>
      <c r="L399" s="116"/>
      <c r="M399" s="116"/>
      <c r="N399" s="116"/>
      <c r="O399" s="116"/>
      <c r="P399" s="116"/>
    </row>
    <row r="400" spans="1:16" x14ac:dyDescent="0.25">
      <c r="A400" s="116"/>
      <c r="B400" s="116"/>
      <c r="C400" s="116"/>
      <c r="D400" s="116"/>
      <c r="E400" s="116"/>
      <c r="F400" s="116"/>
      <c r="G400" s="116"/>
      <c r="H400" s="116"/>
      <c r="I400" s="116"/>
      <c r="J400" s="116"/>
      <c r="K400" s="116"/>
      <c r="L400" s="116"/>
      <c r="M400" s="116"/>
      <c r="N400" s="116"/>
      <c r="O400" s="116"/>
      <c r="P400" s="116"/>
    </row>
    <row r="401" spans="1:16" x14ac:dyDescent="0.25">
      <c r="A401" s="116"/>
      <c r="B401" s="116"/>
      <c r="C401" s="116"/>
      <c r="D401" s="116"/>
      <c r="E401" s="116"/>
      <c r="F401" s="116"/>
      <c r="G401" s="116"/>
      <c r="H401" s="116"/>
      <c r="I401" s="116"/>
      <c r="J401" s="116"/>
      <c r="K401" s="116"/>
      <c r="L401" s="116"/>
      <c r="M401" s="116"/>
      <c r="N401" s="116"/>
      <c r="O401" s="116"/>
      <c r="P401" s="116"/>
    </row>
    <row r="402" spans="1:16" x14ac:dyDescent="0.25">
      <c r="A402" s="116"/>
      <c r="B402" s="116"/>
      <c r="C402" s="116"/>
      <c r="D402" s="116"/>
      <c r="E402" s="116"/>
      <c r="F402" s="116"/>
      <c r="G402" s="116"/>
      <c r="H402" s="116"/>
      <c r="I402" s="116"/>
      <c r="J402" s="116"/>
      <c r="K402" s="116"/>
      <c r="L402" s="116"/>
      <c r="M402" s="116"/>
      <c r="N402" s="116"/>
      <c r="O402" s="116"/>
      <c r="P402" s="116"/>
    </row>
    <row r="403" spans="1:16" x14ac:dyDescent="0.25">
      <c r="A403" s="116"/>
      <c r="B403" s="116"/>
      <c r="C403" s="116"/>
      <c r="D403" s="116"/>
      <c r="E403" s="116"/>
      <c r="F403" s="116"/>
      <c r="G403" s="116"/>
      <c r="H403" s="116"/>
      <c r="I403" s="116"/>
      <c r="J403" s="116"/>
      <c r="K403" s="116"/>
      <c r="L403" s="116"/>
      <c r="M403" s="116"/>
      <c r="N403" s="116"/>
      <c r="O403" s="116"/>
      <c r="P403" s="116"/>
    </row>
    <row r="404" spans="1:16" x14ac:dyDescent="0.25">
      <c r="A404" s="116"/>
      <c r="B404" s="116"/>
      <c r="C404" s="116"/>
      <c r="D404" s="116"/>
      <c r="E404" s="116"/>
      <c r="F404" s="116"/>
      <c r="G404" s="116"/>
      <c r="H404" s="116"/>
      <c r="I404" s="116"/>
      <c r="J404" s="116"/>
      <c r="K404" s="116"/>
      <c r="L404" s="116"/>
      <c r="M404" s="116"/>
      <c r="N404" s="116"/>
      <c r="O404" s="116"/>
      <c r="P404" s="116"/>
    </row>
    <row r="405" spans="1:16" x14ac:dyDescent="0.25">
      <c r="A405" s="116"/>
      <c r="B405" s="116"/>
      <c r="C405" s="116"/>
      <c r="D405" s="116"/>
      <c r="E405" s="116"/>
      <c r="F405" s="116"/>
      <c r="G405" s="116"/>
      <c r="H405" s="116"/>
      <c r="I405" s="116"/>
      <c r="J405" s="116"/>
      <c r="K405" s="116"/>
      <c r="L405" s="116"/>
      <c r="M405" s="116"/>
      <c r="N405" s="116"/>
      <c r="O405" s="116"/>
      <c r="P405" s="116"/>
    </row>
    <row r="406" spans="1:16" x14ac:dyDescent="0.25">
      <c r="A406" s="116"/>
      <c r="B406" s="116"/>
      <c r="C406" s="116"/>
      <c r="D406" s="116"/>
      <c r="E406" s="116"/>
      <c r="F406" s="116"/>
      <c r="G406" s="116"/>
      <c r="H406" s="116"/>
      <c r="I406" s="116"/>
      <c r="J406" s="116"/>
      <c r="K406" s="116"/>
      <c r="L406" s="116"/>
      <c r="M406" s="116"/>
      <c r="N406" s="116"/>
      <c r="O406" s="116"/>
      <c r="P406" s="116"/>
    </row>
    <row r="407" spans="1:16" x14ac:dyDescent="0.25">
      <c r="A407" s="116"/>
      <c r="B407" s="116"/>
      <c r="C407" s="116"/>
      <c r="D407" s="116"/>
      <c r="E407" s="116"/>
      <c r="F407" s="116"/>
      <c r="G407" s="116"/>
      <c r="H407" s="116"/>
      <c r="I407" s="116"/>
      <c r="J407" s="116"/>
      <c r="K407" s="116"/>
      <c r="L407" s="116"/>
      <c r="M407" s="116"/>
      <c r="N407" s="116"/>
      <c r="O407" s="116"/>
      <c r="P407" s="116"/>
    </row>
    <row r="408" spans="1:16" x14ac:dyDescent="0.25">
      <c r="A408" s="116"/>
      <c r="B408" s="116"/>
      <c r="C408" s="116"/>
      <c r="D408" s="116"/>
      <c r="E408" s="116"/>
      <c r="F408" s="116"/>
      <c r="G408" s="116"/>
      <c r="H408" s="116"/>
      <c r="I408" s="116"/>
      <c r="J408" s="116"/>
      <c r="K408" s="116"/>
      <c r="L408" s="116"/>
      <c r="M408" s="116"/>
      <c r="N408" s="116"/>
      <c r="O408" s="116"/>
      <c r="P408" s="116"/>
    </row>
    <row r="409" spans="1:16" x14ac:dyDescent="0.25">
      <c r="A409" s="116"/>
      <c r="B409" s="116"/>
      <c r="C409" s="116"/>
      <c r="D409" s="116"/>
      <c r="E409" s="116"/>
      <c r="F409" s="116"/>
      <c r="G409" s="116"/>
      <c r="H409" s="116"/>
      <c r="I409" s="116"/>
      <c r="J409" s="116"/>
      <c r="K409" s="116"/>
      <c r="L409" s="116"/>
      <c r="M409" s="116"/>
      <c r="N409" s="116"/>
      <c r="O409" s="116"/>
      <c r="P409" s="116"/>
    </row>
    <row r="410" spans="1:16" x14ac:dyDescent="0.25">
      <c r="A410" s="116"/>
      <c r="B410" s="116"/>
      <c r="C410" s="116"/>
      <c r="D410" s="116"/>
      <c r="E410" s="116"/>
      <c r="F410" s="116"/>
      <c r="G410" s="116"/>
      <c r="H410" s="116"/>
      <c r="I410" s="116"/>
      <c r="J410" s="116"/>
      <c r="K410" s="116"/>
      <c r="L410" s="116"/>
      <c r="M410" s="116"/>
      <c r="N410" s="116"/>
      <c r="O410" s="116"/>
      <c r="P410" s="116"/>
    </row>
    <row r="411" spans="1:16" x14ac:dyDescent="0.25">
      <c r="A411" s="116"/>
      <c r="B411" s="116"/>
      <c r="C411" s="116"/>
      <c r="D411" s="116"/>
      <c r="E411" s="116"/>
      <c r="F411" s="116"/>
      <c r="G411" s="116"/>
      <c r="H411" s="116"/>
      <c r="I411" s="116"/>
      <c r="J411" s="116"/>
      <c r="K411" s="116"/>
      <c r="L411" s="116"/>
      <c r="M411" s="116"/>
      <c r="N411" s="116"/>
      <c r="O411" s="116"/>
      <c r="P411" s="116"/>
    </row>
    <row r="412" spans="1:16" x14ac:dyDescent="0.25">
      <c r="A412" s="116"/>
      <c r="B412" s="116"/>
      <c r="C412" s="116"/>
      <c r="D412" s="116"/>
      <c r="E412" s="116"/>
      <c r="F412" s="116"/>
      <c r="G412" s="116"/>
      <c r="H412" s="116"/>
      <c r="I412" s="116"/>
      <c r="J412" s="116"/>
      <c r="K412" s="116"/>
      <c r="L412" s="116"/>
      <c r="M412" s="116"/>
      <c r="N412" s="116"/>
      <c r="O412" s="116"/>
      <c r="P412" s="116"/>
    </row>
    <row r="413" spans="1:16" x14ac:dyDescent="0.25">
      <c r="A413" s="116"/>
      <c r="B413" s="116"/>
      <c r="C413" s="116"/>
      <c r="D413" s="116"/>
      <c r="E413" s="116"/>
      <c r="F413" s="116"/>
      <c r="G413" s="116"/>
      <c r="H413" s="116"/>
      <c r="I413" s="116"/>
      <c r="J413" s="116"/>
      <c r="K413" s="116"/>
      <c r="L413" s="116"/>
      <c r="M413" s="116"/>
      <c r="N413" s="116"/>
      <c r="O413" s="116"/>
      <c r="P413" s="116"/>
    </row>
    <row r="414" spans="1:16" x14ac:dyDescent="0.25">
      <c r="A414" s="116"/>
      <c r="B414" s="116"/>
      <c r="C414" s="116"/>
      <c r="D414" s="116"/>
      <c r="E414" s="116"/>
      <c r="F414" s="116"/>
      <c r="G414" s="116"/>
      <c r="H414" s="116"/>
      <c r="I414" s="116"/>
      <c r="J414" s="116"/>
      <c r="K414" s="116"/>
      <c r="L414" s="116"/>
      <c r="M414" s="116"/>
      <c r="N414" s="116"/>
      <c r="O414" s="116"/>
      <c r="P414" s="116"/>
    </row>
    <row r="415" spans="1:16" x14ac:dyDescent="0.25">
      <c r="A415" s="116"/>
      <c r="B415" s="116"/>
      <c r="C415" s="116"/>
      <c r="D415" s="116"/>
      <c r="E415" s="116"/>
      <c r="F415" s="116"/>
      <c r="G415" s="116"/>
      <c r="H415" s="116"/>
      <c r="I415" s="116"/>
      <c r="J415" s="116"/>
      <c r="K415" s="116"/>
      <c r="L415" s="116"/>
      <c r="M415" s="116"/>
      <c r="N415" s="116"/>
      <c r="O415" s="116"/>
      <c r="P415" s="116"/>
    </row>
    <row r="416" spans="1:16" x14ac:dyDescent="0.25">
      <c r="A416" s="116"/>
      <c r="B416" s="116"/>
      <c r="C416" s="116"/>
      <c r="D416" s="116"/>
      <c r="E416" s="116"/>
      <c r="F416" s="116"/>
      <c r="G416" s="116"/>
      <c r="H416" s="116"/>
      <c r="I416" s="116"/>
      <c r="J416" s="116"/>
      <c r="K416" s="116"/>
      <c r="L416" s="116"/>
      <c r="M416" s="116"/>
      <c r="N416" s="116"/>
      <c r="O416" s="116"/>
      <c r="P416" s="116"/>
    </row>
    <row r="417" spans="1:16" x14ac:dyDescent="0.25">
      <c r="A417" s="116"/>
      <c r="B417" s="116"/>
      <c r="C417" s="116"/>
      <c r="D417" s="116"/>
      <c r="E417" s="116"/>
      <c r="F417" s="116"/>
      <c r="G417" s="116"/>
      <c r="H417" s="116"/>
      <c r="I417" s="116"/>
      <c r="J417" s="116"/>
      <c r="K417" s="116"/>
      <c r="L417" s="116"/>
      <c r="M417" s="116"/>
      <c r="N417" s="116"/>
      <c r="O417" s="116"/>
      <c r="P417" s="116"/>
    </row>
    <row r="418" spans="1:16" x14ac:dyDescent="0.25">
      <c r="A418" s="116"/>
      <c r="B418" s="116"/>
      <c r="C418" s="116"/>
      <c r="D418" s="116"/>
      <c r="E418" s="116"/>
      <c r="F418" s="116"/>
      <c r="G418" s="116"/>
      <c r="H418" s="116"/>
      <c r="I418" s="116"/>
      <c r="J418" s="116"/>
      <c r="K418" s="116"/>
      <c r="L418" s="116"/>
      <c r="M418" s="116"/>
      <c r="N418" s="116"/>
      <c r="O418" s="116"/>
      <c r="P418" s="116"/>
    </row>
    <row r="419" spans="1:16" x14ac:dyDescent="0.25">
      <c r="A419" s="116"/>
      <c r="B419" s="116"/>
      <c r="C419" s="116"/>
      <c r="D419" s="116"/>
      <c r="E419" s="116"/>
      <c r="F419" s="116"/>
      <c r="G419" s="116"/>
      <c r="H419" s="116"/>
      <c r="I419" s="116"/>
      <c r="J419" s="116"/>
      <c r="K419" s="116"/>
      <c r="L419" s="116"/>
      <c r="M419" s="116"/>
      <c r="N419" s="116"/>
      <c r="O419" s="116"/>
      <c r="P419" s="116"/>
    </row>
    <row r="420" spans="1:16" x14ac:dyDescent="0.25">
      <c r="A420" s="116"/>
      <c r="B420" s="116"/>
      <c r="C420" s="116"/>
      <c r="D420" s="116"/>
      <c r="E420" s="116"/>
      <c r="F420" s="116"/>
      <c r="G420" s="116"/>
      <c r="H420" s="116"/>
      <c r="I420" s="116"/>
      <c r="J420" s="116"/>
      <c r="K420" s="116"/>
      <c r="L420" s="116"/>
      <c r="M420" s="116"/>
      <c r="N420" s="116"/>
      <c r="O420" s="116"/>
      <c r="P420" s="116"/>
    </row>
    <row r="421" spans="1:16" x14ac:dyDescent="0.25">
      <c r="A421" s="116"/>
      <c r="B421" s="116"/>
      <c r="C421" s="116"/>
      <c r="D421" s="116"/>
      <c r="E421" s="116"/>
      <c r="F421" s="116"/>
      <c r="G421" s="116"/>
      <c r="H421" s="116"/>
      <c r="I421" s="116"/>
      <c r="J421" s="116"/>
      <c r="K421" s="116"/>
      <c r="L421" s="116"/>
      <c r="M421" s="116"/>
      <c r="N421" s="116"/>
      <c r="O421" s="116"/>
      <c r="P421" s="116"/>
    </row>
    <row r="422" spans="1:16" x14ac:dyDescent="0.25">
      <c r="A422" s="116"/>
      <c r="B422" s="116"/>
      <c r="C422" s="116"/>
      <c r="D422" s="116"/>
      <c r="E422" s="116"/>
      <c r="F422" s="116"/>
      <c r="G422" s="116"/>
      <c r="H422" s="116"/>
      <c r="I422" s="116"/>
      <c r="J422" s="116"/>
      <c r="K422" s="116"/>
      <c r="L422" s="116"/>
      <c r="M422" s="116"/>
      <c r="N422" s="116"/>
      <c r="O422" s="116"/>
      <c r="P422" s="116"/>
    </row>
    <row r="423" spans="1:16" x14ac:dyDescent="0.25">
      <c r="A423" s="116"/>
      <c r="B423" s="116"/>
      <c r="C423" s="116"/>
      <c r="D423" s="116"/>
      <c r="E423" s="116"/>
      <c r="F423" s="116"/>
      <c r="G423" s="116"/>
      <c r="H423" s="116"/>
      <c r="I423" s="116"/>
      <c r="J423" s="116"/>
      <c r="K423" s="116"/>
      <c r="L423" s="116"/>
      <c r="M423" s="116"/>
      <c r="N423" s="116"/>
      <c r="O423" s="116"/>
      <c r="P423" s="116"/>
    </row>
    <row r="424" spans="1:16" x14ac:dyDescent="0.25">
      <c r="A424" s="116"/>
      <c r="B424" s="116"/>
      <c r="C424" s="116"/>
      <c r="D424" s="116"/>
      <c r="E424" s="116"/>
      <c r="F424" s="116"/>
      <c r="G424" s="116"/>
      <c r="H424" s="116"/>
      <c r="I424" s="116"/>
      <c r="J424" s="116"/>
      <c r="K424" s="116"/>
      <c r="L424" s="116"/>
      <c r="M424" s="116"/>
      <c r="N424" s="116"/>
      <c r="O424" s="116"/>
      <c r="P424" s="116"/>
    </row>
    <row r="425" spans="1:16" x14ac:dyDescent="0.25">
      <c r="A425" s="116"/>
      <c r="B425" s="116"/>
      <c r="C425" s="116"/>
      <c r="D425" s="116"/>
      <c r="E425" s="116"/>
      <c r="F425" s="116"/>
      <c r="G425" s="116"/>
      <c r="H425" s="116"/>
      <c r="I425" s="116"/>
      <c r="J425" s="116"/>
      <c r="K425" s="116"/>
      <c r="L425" s="116"/>
      <c r="M425" s="116"/>
      <c r="N425" s="116"/>
      <c r="O425" s="116"/>
      <c r="P425" s="116"/>
    </row>
    <row r="426" spans="1:16" x14ac:dyDescent="0.25">
      <c r="A426" s="116"/>
      <c r="B426" s="116"/>
      <c r="C426" s="116"/>
      <c r="D426" s="116"/>
      <c r="E426" s="116"/>
      <c r="F426" s="116"/>
      <c r="G426" s="116"/>
      <c r="H426" s="116"/>
      <c r="I426" s="116"/>
      <c r="J426" s="116"/>
      <c r="K426" s="116"/>
      <c r="L426" s="116"/>
      <c r="M426" s="116"/>
      <c r="N426" s="116"/>
      <c r="O426" s="116"/>
      <c r="P426" s="116"/>
    </row>
    <row r="427" spans="1:16" x14ac:dyDescent="0.25">
      <c r="A427" s="116"/>
      <c r="B427" s="116"/>
      <c r="C427" s="116"/>
      <c r="D427" s="116"/>
      <c r="E427" s="116"/>
      <c r="F427" s="116"/>
      <c r="G427" s="116"/>
      <c r="H427" s="116"/>
      <c r="I427" s="116"/>
      <c r="J427" s="116"/>
      <c r="K427" s="116"/>
      <c r="L427" s="116"/>
      <c r="M427" s="116"/>
      <c r="N427" s="116"/>
      <c r="O427" s="116"/>
      <c r="P427" s="116"/>
    </row>
    <row r="428" spans="1:16" x14ac:dyDescent="0.25">
      <c r="A428" s="116"/>
      <c r="B428" s="116"/>
      <c r="C428" s="116"/>
      <c r="D428" s="116"/>
      <c r="E428" s="116"/>
      <c r="F428" s="116"/>
      <c r="G428" s="116"/>
      <c r="H428" s="116"/>
      <c r="I428" s="116"/>
      <c r="J428" s="116"/>
      <c r="K428" s="116"/>
      <c r="L428" s="116"/>
      <c r="M428" s="116"/>
      <c r="N428" s="116"/>
      <c r="O428" s="116"/>
      <c r="P428" s="116"/>
    </row>
    <row r="429" spans="1:16" x14ac:dyDescent="0.25">
      <c r="A429" s="116"/>
      <c r="B429" s="116"/>
      <c r="C429" s="116"/>
      <c r="D429" s="116"/>
      <c r="E429" s="116"/>
      <c r="F429" s="116"/>
      <c r="G429" s="116"/>
      <c r="H429" s="116"/>
      <c r="I429" s="116"/>
      <c r="J429" s="116"/>
      <c r="K429" s="116"/>
      <c r="L429" s="116"/>
      <c r="M429" s="116"/>
      <c r="N429" s="116"/>
      <c r="O429" s="116"/>
      <c r="P429" s="116"/>
    </row>
    <row r="430" spans="1:16" x14ac:dyDescent="0.25">
      <c r="A430" s="116"/>
      <c r="B430" s="116"/>
      <c r="C430" s="116"/>
      <c r="D430" s="116"/>
      <c r="E430" s="116"/>
      <c r="F430" s="116"/>
      <c r="G430" s="116"/>
      <c r="H430" s="116"/>
      <c r="I430" s="116"/>
      <c r="J430" s="116"/>
      <c r="K430" s="116"/>
      <c r="L430" s="116"/>
      <c r="M430" s="116"/>
      <c r="N430" s="116"/>
      <c r="O430" s="116"/>
      <c r="P430" s="116"/>
    </row>
    <row r="431" spans="1:16" x14ac:dyDescent="0.25">
      <c r="A431" s="116"/>
      <c r="B431" s="116"/>
      <c r="C431" s="116"/>
      <c r="D431" s="116"/>
      <c r="E431" s="116"/>
      <c r="F431" s="116"/>
      <c r="G431" s="116"/>
      <c r="H431" s="116"/>
      <c r="I431" s="116"/>
      <c r="J431" s="116"/>
      <c r="K431" s="116"/>
      <c r="L431" s="116"/>
      <c r="M431" s="116"/>
      <c r="N431" s="116"/>
      <c r="O431" s="116"/>
      <c r="P431" s="116"/>
    </row>
    <row r="432" spans="1:16" x14ac:dyDescent="0.25">
      <c r="A432" s="116"/>
      <c r="B432" s="116"/>
      <c r="C432" s="116"/>
      <c r="D432" s="116"/>
      <c r="E432" s="116"/>
      <c r="F432" s="116"/>
      <c r="G432" s="116"/>
      <c r="H432" s="116"/>
      <c r="I432" s="116"/>
      <c r="J432" s="116"/>
      <c r="K432" s="116"/>
      <c r="L432" s="116"/>
      <c r="M432" s="116"/>
      <c r="N432" s="116"/>
      <c r="O432" s="116"/>
      <c r="P432" s="116"/>
    </row>
    <row r="433" spans="1:16" x14ac:dyDescent="0.25">
      <c r="A433" s="116"/>
      <c r="B433" s="116"/>
      <c r="C433" s="116"/>
      <c r="D433" s="116"/>
      <c r="E433" s="116"/>
      <c r="F433" s="116"/>
      <c r="G433" s="116"/>
      <c r="H433" s="116"/>
      <c r="I433" s="116"/>
      <c r="J433" s="116"/>
      <c r="K433" s="116"/>
      <c r="L433" s="116"/>
      <c r="M433" s="116"/>
      <c r="N433" s="116"/>
      <c r="O433" s="116"/>
      <c r="P433" s="116"/>
    </row>
    <row r="434" spans="1:16" x14ac:dyDescent="0.25">
      <c r="A434" s="116"/>
      <c r="B434" s="116"/>
      <c r="C434" s="116"/>
      <c r="D434" s="116"/>
      <c r="E434" s="116"/>
      <c r="F434" s="116"/>
      <c r="G434" s="116"/>
      <c r="H434" s="116"/>
      <c r="I434" s="116"/>
      <c r="J434" s="116"/>
      <c r="K434" s="116"/>
      <c r="L434" s="116"/>
      <c r="M434" s="116"/>
      <c r="N434" s="116"/>
      <c r="O434" s="116"/>
      <c r="P434" s="116"/>
    </row>
    <row r="435" spans="1:16" x14ac:dyDescent="0.25">
      <c r="A435" s="116"/>
      <c r="B435" s="116"/>
      <c r="C435" s="116"/>
      <c r="D435" s="116"/>
      <c r="E435" s="116"/>
      <c r="F435" s="116"/>
      <c r="G435" s="116"/>
      <c r="H435" s="116"/>
      <c r="I435" s="116"/>
      <c r="J435" s="116"/>
      <c r="K435" s="116"/>
      <c r="L435" s="116"/>
      <c r="M435" s="116"/>
      <c r="N435" s="116"/>
      <c r="O435" s="116"/>
      <c r="P435" s="116"/>
    </row>
    <row r="436" spans="1:16" x14ac:dyDescent="0.25">
      <c r="A436" s="116"/>
      <c r="B436" s="116"/>
      <c r="C436" s="116"/>
      <c r="D436" s="116"/>
      <c r="E436" s="116"/>
      <c r="F436" s="116"/>
      <c r="G436" s="116"/>
      <c r="H436" s="116"/>
      <c r="I436" s="116"/>
      <c r="J436" s="116"/>
      <c r="K436" s="116"/>
      <c r="L436" s="116"/>
      <c r="M436" s="116"/>
      <c r="N436" s="116"/>
      <c r="O436" s="116"/>
      <c r="P436" s="116"/>
    </row>
    <row r="437" spans="1:16" x14ac:dyDescent="0.25">
      <c r="A437" s="116"/>
      <c r="B437" s="116"/>
      <c r="C437" s="116"/>
      <c r="D437" s="116"/>
      <c r="E437" s="116"/>
      <c r="F437" s="116"/>
      <c r="G437" s="116"/>
      <c r="H437" s="116"/>
      <c r="I437" s="116"/>
      <c r="J437" s="116"/>
      <c r="K437" s="116"/>
      <c r="L437" s="116"/>
      <c r="M437" s="116"/>
      <c r="N437" s="116"/>
      <c r="O437" s="116"/>
      <c r="P437" s="116"/>
    </row>
    <row r="438" spans="1:16" x14ac:dyDescent="0.25">
      <c r="A438" s="116"/>
      <c r="B438" s="116"/>
      <c r="C438" s="116"/>
      <c r="D438" s="116"/>
      <c r="E438" s="116"/>
      <c r="F438" s="116"/>
      <c r="G438" s="116"/>
      <c r="H438" s="116"/>
      <c r="I438" s="116"/>
      <c r="J438" s="116"/>
      <c r="K438" s="116"/>
      <c r="L438" s="116"/>
      <c r="M438" s="116"/>
      <c r="N438" s="116"/>
      <c r="O438" s="116"/>
      <c r="P438" s="116"/>
    </row>
    <row r="439" spans="1:16" x14ac:dyDescent="0.25">
      <c r="A439" s="116"/>
      <c r="B439" s="116"/>
      <c r="C439" s="116"/>
      <c r="D439" s="116"/>
      <c r="E439" s="116"/>
      <c r="F439" s="116"/>
      <c r="G439" s="116"/>
      <c r="H439" s="116"/>
      <c r="I439" s="116"/>
      <c r="J439" s="116"/>
      <c r="K439" s="116"/>
      <c r="L439" s="116"/>
      <c r="M439" s="116"/>
      <c r="N439" s="116"/>
      <c r="O439" s="116"/>
      <c r="P439" s="116"/>
    </row>
    <row r="440" spans="1:16" x14ac:dyDescent="0.25">
      <c r="A440" s="116"/>
      <c r="B440" s="116"/>
      <c r="C440" s="116"/>
      <c r="D440" s="116"/>
      <c r="E440" s="116"/>
      <c r="F440" s="116"/>
      <c r="G440" s="116"/>
      <c r="H440" s="116"/>
      <c r="I440" s="116"/>
      <c r="J440" s="116"/>
      <c r="K440" s="116"/>
      <c r="L440" s="116"/>
      <c r="M440" s="116"/>
      <c r="N440" s="116"/>
      <c r="O440" s="116"/>
      <c r="P440" s="116"/>
    </row>
    <row r="441" spans="1:16" x14ac:dyDescent="0.25">
      <c r="A441" s="116"/>
      <c r="B441" s="116"/>
      <c r="C441" s="116"/>
      <c r="D441" s="116"/>
      <c r="E441" s="116"/>
      <c r="F441" s="116"/>
      <c r="G441" s="116"/>
      <c r="H441" s="116"/>
      <c r="I441" s="116"/>
      <c r="J441" s="116"/>
      <c r="K441" s="116"/>
      <c r="L441" s="116"/>
      <c r="M441" s="116"/>
      <c r="N441" s="116"/>
      <c r="O441" s="116"/>
      <c r="P441" s="116"/>
    </row>
    <row r="442" spans="1:16" x14ac:dyDescent="0.25">
      <c r="A442" s="116"/>
      <c r="B442" s="116"/>
      <c r="C442" s="116"/>
      <c r="D442" s="116"/>
      <c r="E442" s="116"/>
      <c r="F442" s="116"/>
      <c r="G442" s="116"/>
      <c r="H442" s="116"/>
      <c r="I442" s="116"/>
      <c r="J442" s="116"/>
      <c r="K442" s="116"/>
      <c r="L442" s="116"/>
      <c r="M442" s="116"/>
      <c r="N442" s="116"/>
      <c r="O442" s="116"/>
      <c r="P442" s="116"/>
    </row>
    <row r="443" spans="1:16" x14ac:dyDescent="0.25">
      <c r="A443" s="116"/>
      <c r="B443" s="116"/>
      <c r="C443" s="116"/>
      <c r="D443" s="116"/>
      <c r="E443" s="116"/>
      <c r="F443" s="116"/>
      <c r="G443" s="116"/>
      <c r="H443" s="116"/>
      <c r="I443" s="116"/>
      <c r="J443" s="116"/>
      <c r="K443" s="116"/>
      <c r="L443" s="116"/>
      <c r="M443" s="116"/>
      <c r="N443" s="116"/>
      <c r="O443" s="116"/>
      <c r="P443" s="116"/>
    </row>
    <row r="444" spans="1:16" x14ac:dyDescent="0.25">
      <c r="A444" s="116"/>
      <c r="B444" s="116"/>
      <c r="C444" s="116"/>
      <c r="D444" s="116"/>
      <c r="E444" s="116"/>
      <c r="F444" s="116"/>
      <c r="G444" s="116"/>
      <c r="H444" s="116"/>
      <c r="I444" s="116"/>
      <c r="J444" s="116"/>
      <c r="K444" s="116"/>
      <c r="L444" s="116"/>
      <c r="M444" s="116"/>
      <c r="N444" s="116"/>
      <c r="O444" s="116"/>
      <c r="P444" s="116"/>
    </row>
    <row r="445" spans="1:16" x14ac:dyDescent="0.25">
      <c r="A445" s="116"/>
      <c r="B445" s="116"/>
      <c r="C445" s="116"/>
      <c r="D445" s="116"/>
      <c r="E445" s="116"/>
      <c r="F445" s="116"/>
      <c r="G445" s="116"/>
      <c r="H445" s="116"/>
      <c r="I445" s="116"/>
      <c r="J445" s="116"/>
      <c r="K445" s="116"/>
      <c r="L445" s="116"/>
      <c r="M445" s="116"/>
      <c r="N445" s="116"/>
      <c r="O445" s="116"/>
      <c r="P445" s="116"/>
    </row>
    <row r="446" spans="1:16" x14ac:dyDescent="0.25">
      <c r="A446" s="116"/>
      <c r="B446" s="116"/>
      <c r="C446" s="116"/>
      <c r="D446" s="116"/>
      <c r="E446" s="116"/>
      <c r="F446" s="116"/>
      <c r="G446" s="116"/>
      <c r="H446" s="116"/>
      <c r="I446" s="116"/>
      <c r="J446" s="116"/>
      <c r="K446" s="116"/>
      <c r="L446" s="116"/>
      <c r="M446" s="116"/>
      <c r="N446" s="116"/>
      <c r="O446" s="116"/>
      <c r="P446" s="116"/>
    </row>
    <row r="447" spans="1:16" x14ac:dyDescent="0.25">
      <c r="A447" s="116"/>
      <c r="B447" s="116"/>
      <c r="C447" s="116"/>
      <c r="D447" s="116"/>
      <c r="E447" s="116"/>
      <c r="F447" s="116"/>
      <c r="G447" s="116"/>
      <c r="H447" s="116"/>
      <c r="I447" s="116"/>
      <c r="J447" s="116"/>
      <c r="K447" s="116"/>
      <c r="L447" s="116"/>
      <c r="M447" s="116"/>
      <c r="N447" s="116"/>
      <c r="O447" s="116"/>
      <c r="P447" s="116"/>
    </row>
    <row r="448" spans="1:16" x14ac:dyDescent="0.25">
      <c r="A448" s="116"/>
      <c r="B448" s="116"/>
      <c r="C448" s="116"/>
      <c r="D448" s="116"/>
      <c r="E448" s="116"/>
      <c r="F448" s="116"/>
      <c r="G448" s="116"/>
      <c r="H448" s="116"/>
      <c r="I448" s="116"/>
      <c r="J448" s="116"/>
      <c r="K448" s="116"/>
      <c r="L448" s="116"/>
      <c r="M448" s="116"/>
      <c r="N448" s="116"/>
      <c r="O448" s="116"/>
      <c r="P448" s="116"/>
    </row>
    <row r="449" spans="1:16" x14ac:dyDescent="0.25">
      <c r="A449" s="116"/>
      <c r="B449" s="116"/>
      <c r="C449" s="116"/>
      <c r="D449" s="116"/>
      <c r="E449" s="116"/>
      <c r="F449" s="116"/>
      <c r="G449" s="116"/>
      <c r="H449" s="116"/>
      <c r="I449" s="116"/>
      <c r="J449" s="116"/>
      <c r="K449" s="116"/>
      <c r="L449" s="116"/>
      <c r="M449" s="116"/>
      <c r="N449" s="116"/>
      <c r="O449" s="116"/>
      <c r="P449" s="116"/>
    </row>
    <row r="450" spans="1:16" x14ac:dyDescent="0.25">
      <c r="A450" s="116"/>
      <c r="B450" s="116"/>
      <c r="C450" s="116"/>
      <c r="D450" s="116"/>
      <c r="E450" s="116"/>
      <c r="F450" s="116"/>
      <c r="G450" s="116"/>
      <c r="H450" s="116"/>
      <c r="I450" s="116"/>
      <c r="J450" s="116"/>
      <c r="K450" s="116"/>
      <c r="L450" s="116"/>
      <c r="M450" s="116"/>
      <c r="N450" s="116"/>
      <c r="O450" s="116"/>
      <c r="P450" s="116"/>
    </row>
    <row r="451" spans="1:16" x14ac:dyDescent="0.25">
      <c r="A451" s="116"/>
      <c r="B451" s="116"/>
      <c r="C451" s="116"/>
      <c r="D451" s="116"/>
      <c r="E451" s="116"/>
      <c r="F451" s="116"/>
      <c r="G451" s="116"/>
      <c r="H451" s="116"/>
      <c r="I451" s="116"/>
      <c r="J451" s="116"/>
      <c r="K451" s="116"/>
      <c r="L451" s="116"/>
      <c r="M451" s="116"/>
      <c r="N451" s="116"/>
      <c r="O451" s="116"/>
      <c r="P451" s="116"/>
    </row>
    <row r="452" spans="1:16" x14ac:dyDescent="0.25">
      <c r="A452" s="116"/>
      <c r="B452" s="116"/>
      <c r="C452" s="116"/>
      <c r="D452" s="116"/>
      <c r="E452" s="116"/>
      <c r="F452" s="116"/>
      <c r="G452" s="116"/>
      <c r="H452" s="116"/>
      <c r="I452" s="116"/>
      <c r="J452" s="116"/>
      <c r="K452" s="116"/>
      <c r="L452" s="116"/>
      <c r="M452" s="116"/>
      <c r="N452" s="116"/>
      <c r="O452" s="116"/>
      <c r="P452" s="116"/>
    </row>
    <row r="453" spans="1:16" x14ac:dyDescent="0.25">
      <c r="A453" s="116"/>
      <c r="B453" s="116"/>
      <c r="C453" s="116"/>
      <c r="D453" s="116"/>
      <c r="E453" s="116"/>
      <c r="F453" s="116"/>
      <c r="G453" s="116"/>
      <c r="H453" s="116"/>
      <c r="I453" s="116"/>
      <c r="J453" s="116"/>
      <c r="K453" s="116"/>
      <c r="L453" s="116"/>
      <c r="M453" s="116"/>
      <c r="N453" s="116"/>
      <c r="O453" s="116"/>
      <c r="P453" s="116"/>
    </row>
    <row r="454" spans="1:16" x14ac:dyDescent="0.25">
      <c r="A454" s="116"/>
      <c r="B454" s="116"/>
      <c r="C454" s="116"/>
      <c r="D454" s="116"/>
      <c r="E454" s="116"/>
      <c r="F454" s="116"/>
      <c r="G454" s="116"/>
      <c r="H454" s="116"/>
      <c r="I454" s="116"/>
      <c r="J454" s="116"/>
      <c r="K454" s="116"/>
      <c r="L454" s="116"/>
      <c r="M454" s="116"/>
      <c r="N454" s="116"/>
      <c r="O454" s="116"/>
      <c r="P454" s="116"/>
    </row>
    <row r="455" spans="1:16" x14ac:dyDescent="0.25">
      <c r="A455" s="116"/>
      <c r="B455" s="116"/>
      <c r="C455" s="116"/>
      <c r="D455" s="116"/>
      <c r="E455" s="116"/>
      <c r="F455" s="116"/>
      <c r="G455" s="116"/>
      <c r="H455" s="116"/>
      <c r="I455" s="116"/>
      <c r="J455" s="116"/>
      <c r="K455" s="116"/>
      <c r="L455" s="116"/>
      <c r="M455" s="116"/>
      <c r="N455" s="116"/>
      <c r="O455" s="116"/>
      <c r="P455" s="116"/>
    </row>
    <row r="456" spans="1:16" x14ac:dyDescent="0.25">
      <c r="A456" s="116"/>
      <c r="B456" s="116"/>
      <c r="C456" s="116"/>
      <c r="D456" s="116"/>
      <c r="E456" s="116"/>
      <c r="F456" s="116"/>
      <c r="G456" s="116"/>
      <c r="H456" s="116"/>
      <c r="I456" s="116"/>
      <c r="J456" s="116"/>
      <c r="K456" s="116"/>
      <c r="L456" s="116"/>
      <c r="M456" s="116"/>
      <c r="N456" s="116"/>
      <c r="O456" s="116"/>
      <c r="P456" s="116"/>
    </row>
    <row r="457" spans="1:16" x14ac:dyDescent="0.25">
      <c r="A457" s="116"/>
      <c r="B457" s="116"/>
      <c r="C457" s="116"/>
      <c r="D457" s="116"/>
      <c r="E457" s="116"/>
      <c r="F457" s="116"/>
      <c r="G457" s="116"/>
      <c r="H457" s="116"/>
      <c r="I457" s="116"/>
      <c r="J457" s="116"/>
      <c r="K457" s="116"/>
      <c r="L457" s="116"/>
      <c r="M457" s="116"/>
      <c r="N457" s="116"/>
      <c r="O457" s="116"/>
      <c r="P457" s="116"/>
    </row>
    <row r="458" spans="1:16" x14ac:dyDescent="0.25">
      <c r="A458" s="116"/>
      <c r="B458" s="116"/>
      <c r="C458" s="116"/>
      <c r="D458" s="116"/>
      <c r="E458" s="116"/>
      <c r="F458" s="116"/>
      <c r="G458" s="116"/>
      <c r="H458" s="116"/>
      <c r="I458" s="116"/>
      <c r="J458" s="116"/>
      <c r="K458" s="116"/>
      <c r="L458" s="116"/>
      <c r="M458" s="116"/>
      <c r="N458" s="116"/>
      <c r="O458" s="116"/>
      <c r="P458" s="116"/>
    </row>
    <row r="459" spans="1:16" x14ac:dyDescent="0.25">
      <c r="A459" s="116"/>
      <c r="B459" s="116"/>
      <c r="C459" s="116"/>
      <c r="D459" s="116"/>
      <c r="E459" s="116"/>
      <c r="F459" s="116"/>
      <c r="G459" s="116"/>
      <c r="H459" s="116"/>
      <c r="I459" s="116"/>
      <c r="J459" s="116"/>
      <c r="K459" s="116"/>
      <c r="L459" s="116"/>
      <c r="M459" s="116"/>
      <c r="N459" s="116"/>
      <c r="O459" s="116"/>
      <c r="P459" s="116"/>
    </row>
    <row r="460" spans="1:16" x14ac:dyDescent="0.25">
      <c r="A460" s="116"/>
      <c r="B460" s="116"/>
      <c r="C460" s="116"/>
      <c r="D460" s="116"/>
      <c r="E460" s="116"/>
      <c r="F460" s="116"/>
      <c r="G460" s="116"/>
      <c r="H460" s="116"/>
      <c r="I460" s="116"/>
      <c r="J460" s="116"/>
      <c r="K460" s="116"/>
      <c r="L460" s="116"/>
      <c r="M460" s="116"/>
      <c r="N460" s="116"/>
      <c r="O460" s="116"/>
      <c r="P460" s="116"/>
    </row>
    <row r="461" spans="1:16" x14ac:dyDescent="0.25">
      <c r="A461" s="116"/>
      <c r="B461" s="116"/>
      <c r="C461" s="116"/>
      <c r="D461" s="116"/>
      <c r="E461" s="116"/>
      <c r="F461" s="116"/>
      <c r="G461" s="116"/>
      <c r="H461" s="116"/>
      <c r="I461" s="116"/>
      <c r="J461" s="116"/>
      <c r="K461" s="116"/>
      <c r="L461" s="116"/>
      <c r="M461" s="116"/>
      <c r="N461" s="116"/>
      <c r="O461" s="116"/>
      <c r="P461" s="116"/>
    </row>
    <row r="462" spans="1:16" x14ac:dyDescent="0.25">
      <c r="A462" s="116"/>
      <c r="B462" s="116"/>
      <c r="C462" s="116"/>
      <c r="D462" s="116"/>
      <c r="E462" s="116"/>
      <c r="F462" s="116"/>
      <c r="G462" s="116"/>
      <c r="H462" s="116"/>
      <c r="I462" s="116"/>
      <c r="J462" s="116"/>
      <c r="K462" s="116"/>
      <c r="L462" s="116"/>
      <c r="M462" s="116"/>
      <c r="N462" s="116"/>
      <c r="O462" s="116"/>
      <c r="P462" s="116"/>
    </row>
    <row r="463" spans="1:16" x14ac:dyDescent="0.25">
      <c r="A463" s="116"/>
      <c r="B463" s="116"/>
      <c r="C463" s="116"/>
      <c r="D463" s="116"/>
      <c r="E463" s="116"/>
      <c r="F463" s="116"/>
      <c r="G463" s="116"/>
      <c r="H463" s="116"/>
      <c r="I463" s="116"/>
      <c r="J463" s="116"/>
      <c r="K463" s="116"/>
      <c r="L463" s="116"/>
      <c r="M463" s="116"/>
      <c r="N463" s="116"/>
      <c r="O463" s="116"/>
      <c r="P463" s="116"/>
    </row>
    <row r="464" spans="1:16" x14ac:dyDescent="0.25">
      <c r="A464" s="116"/>
      <c r="B464" s="116"/>
      <c r="C464" s="116"/>
      <c r="D464" s="116"/>
      <c r="E464" s="116"/>
      <c r="F464" s="116"/>
      <c r="G464" s="116"/>
      <c r="H464" s="116"/>
      <c r="I464" s="116"/>
      <c r="J464" s="116"/>
      <c r="K464" s="116"/>
      <c r="L464" s="116"/>
      <c r="M464" s="116"/>
      <c r="N464" s="116"/>
      <c r="O464" s="116"/>
      <c r="P464" s="116"/>
    </row>
    <row r="465" spans="1:16" x14ac:dyDescent="0.25">
      <c r="A465" s="116"/>
      <c r="B465" s="116"/>
      <c r="C465" s="116"/>
      <c r="D465" s="116"/>
      <c r="E465" s="116"/>
      <c r="F465" s="116"/>
      <c r="G465" s="116"/>
      <c r="H465" s="116"/>
      <c r="I465" s="116"/>
      <c r="J465" s="116"/>
      <c r="K465" s="116"/>
      <c r="L465" s="116"/>
      <c r="M465" s="116"/>
      <c r="N465" s="116"/>
      <c r="O465" s="116"/>
      <c r="P465" s="116"/>
    </row>
    <row r="466" spans="1:16" x14ac:dyDescent="0.25">
      <c r="A466" s="116"/>
      <c r="B466" s="116"/>
      <c r="C466" s="116"/>
      <c r="D466" s="116"/>
      <c r="E466" s="116"/>
      <c r="F466" s="116"/>
      <c r="G466" s="116"/>
      <c r="H466" s="116"/>
      <c r="I466" s="116"/>
      <c r="J466" s="116"/>
      <c r="K466" s="116"/>
      <c r="L466" s="116"/>
      <c r="M466" s="116"/>
      <c r="N466" s="116"/>
      <c r="O466" s="116"/>
      <c r="P466" s="116"/>
    </row>
    <row r="467" spans="1:16" x14ac:dyDescent="0.25">
      <c r="A467" s="116"/>
      <c r="B467" s="116"/>
      <c r="C467" s="116"/>
      <c r="D467" s="116"/>
      <c r="E467" s="116"/>
      <c r="F467" s="116"/>
      <c r="G467" s="116"/>
      <c r="H467" s="116"/>
      <c r="I467" s="116"/>
      <c r="J467" s="116"/>
      <c r="K467" s="116"/>
      <c r="L467" s="116"/>
      <c r="M467" s="116"/>
      <c r="N467" s="116"/>
      <c r="O467" s="116"/>
      <c r="P467" s="116"/>
    </row>
    <row r="468" spans="1:16" x14ac:dyDescent="0.25">
      <c r="A468" s="116"/>
      <c r="B468" s="116"/>
      <c r="C468" s="116"/>
      <c r="D468" s="116"/>
      <c r="E468" s="116"/>
      <c r="F468" s="116"/>
      <c r="G468" s="116"/>
      <c r="H468" s="116"/>
      <c r="I468" s="116"/>
      <c r="J468" s="116"/>
      <c r="K468" s="116"/>
      <c r="L468" s="116"/>
      <c r="M468" s="116"/>
      <c r="N468" s="116"/>
      <c r="O468" s="116"/>
      <c r="P468" s="116"/>
    </row>
    <row r="469" spans="1:16" x14ac:dyDescent="0.25">
      <c r="A469" s="116"/>
      <c r="B469" s="116"/>
      <c r="C469" s="116"/>
      <c r="D469" s="116"/>
      <c r="E469" s="116"/>
      <c r="F469" s="116"/>
      <c r="G469" s="116"/>
      <c r="H469" s="116"/>
      <c r="I469" s="116"/>
      <c r="J469" s="116"/>
      <c r="K469" s="116"/>
      <c r="L469" s="116"/>
      <c r="M469" s="116"/>
      <c r="N469" s="116"/>
      <c r="O469" s="116"/>
      <c r="P469" s="116"/>
    </row>
    <row r="470" spans="1:16" x14ac:dyDescent="0.25">
      <c r="A470" s="116"/>
      <c r="B470" s="116"/>
      <c r="C470" s="116"/>
      <c r="D470" s="116"/>
      <c r="E470" s="116"/>
      <c r="F470" s="116"/>
      <c r="G470" s="116"/>
      <c r="H470" s="116"/>
      <c r="I470" s="116"/>
      <c r="J470" s="116"/>
      <c r="K470" s="116"/>
      <c r="L470" s="116"/>
      <c r="M470" s="116"/>
      <c r="N470" s="116"/>
      <c r="O470" s="116"/>
      <c r="P470" s="116"/>
    </row>
    <row r="471" spans="1:16" x14ac:dyDescent="0.25">
      <c r="A471" s="116"/>
      <c r="B471" s="116"/>
      <c r="C471" s="116"/>
      <c r="D471" s="116"/>
      <c r="E471" s="116"/>
      <c r="F471" s="116"/>
      <c r="G471" s="116"/>
      <c r="H471" s="116"/>
      <c r="I471" s="116"/>
      <c r="J471" s="116"/>
      <c r="K471" s="116"/>
      <c r="L471" s="116"/>
      <c r="M471" s="116"/>
      <c r="N471" s="116"/>
      <c r="O471" s="116"/>
      <c r="P471" s="116"/>
    </row>
    <row r="472" spans="1:16" x14ac:dyDescent="0.25">
      <c r="A472" s="116"/>
      <c r="B472" s="116"/>
      <c r="C472" s="116"/>
      <c r="D472" s="116"/>
      <c r="E472" s="116"/>
      <c r="F472" s="116"/>
      <c r="G472" s="116"/>
      <c r="H472" s="116"/>
      <c r="I472" s="116"/>
      <c r="J472" s="116"/>
      <c r="K472" s="116"/>
      <c r="L472" s="116"/>
      <c r="M472" s="116"/>
      <c r="N472" s="116"/>
      <c r="O472" s="116"/>
      <c r="P472" s="116"/>
    </row>
    <row r="473" spans="1:16" x14ac:dyDescent="0.25">
      <c r="A473" s="116"/>
      <c r="B473" s="116"/>
      <c r="C473" s="116"/>
      <c r="D473" s="116"/>
      <c r="E473" s="116"/>
      <c r="F473" s="116"/>
      <c r="G473" s="116"/>
      <c r="H473" s="116"/>
      <c r="I473" s="116"/>
      <c r="J473" s="116"/>
      <c r="K473" s="116"/>
      <c r="L473" s="116"/>
      <c r="M473" s="116"/>
      <c r="N473" s="116"/>
      <c r="O473" s="116"/>
      <c r="P473" s="116"/>
    </row>
    <row r="474" spans="1:16" x14ac:dyDescent="0.25">
      <c r="A474" s="116"/>
      <c r="B474" s="116"/>
      <c r="C474" s="116"/>
      <c r="D474" s="116"/>
      <c r="E474" s="116"/>
      <c r="F474" s="116"/>
      <c r="G474" s="116"/>
      <c r="H474" s="116"/>
      <c r="I474" s="116"/>
      <c r="J474" s="116"/>
      <c r="K474" s="116"/>
      <c r="L474" s="116"/>
      <c r="M474" s="116"/>
      <c r="N474" s="116"/>
      <c r="O474" s="116"/>
      <c r="P474" s="116"/>
    </row>
    <row r="475" spans="1:16" x14ac:dyDescent="0.25">
      <c r="A475" s="116"/>
      <c r="B475" s="116"/>
      <c r="C475" s="116"/>
      <c r="D475" s="116"/>
      <c r="E475" s="116"/>
      <c r="F475" s="116"/>
      <c r="G475" s="116"/>
      <c r="H475" s="116"/>
      <c r="I475" s="116"/>
      <c r="J475" s="116"/>
      <c r="K475" s="116"/>
      <c r="L475" s="116"/>
      <c r="M475" s="116"/>
      <c r="N475" s="116"/>
      <c r="O475" s="116"/>
      <c r="P475" s="116"/>
    </row>
    <row r="476" spans="1:16" x14ac:dyDescent="0.25">
      <c r="A476" s="116"/>
      <c r="B476" s="116"/>
      <c r="C476" s="116"/>
      <c r="D476" s="116"/>
      <c r="E476" s="116"/>
      <c r="F476" s="116"/>
      <c r="G476" s="116"/>
      <c r="H476" s="116"/>
      <c r="I476" s="116"/>
      <c r="J476" s="116"/>
      <c r="K476" s="116"/>
      <c r="L476" s="116"/>
      <c r="M476" s="116"/>
      <c r="N476" s="116"/>
      <c r="O476" s="116"/>
      <c r="P476" s="116"/>
    </row>
    <row r="477" spans="1:16" x14ac:dyDescent="0.25">
      <c r="A477" s="116"/>
      <c r="B477" s="116"/>
      <c r="C477" s="116"/>
      <c r="D477" s="116"/>
      <c r="E477" s="116"/>
      <c r="F477" s="116"/>
      <c r="G477" s="116"/>
      <c r="H477" s="116"/>
      <c r="I477" s="116"/>
      <c r="J477" s="116"/>
      <c r="K477" s="116"/>
      <c r="L477" s="116"/>
      <c r="M477" s="116"/>
      <c r="N477" s="116"/>
      <c r="O477" s="116"/>
      <c r="P477" s="116"/>
    </row>
    <row r="478" spans="1:16" x14ac:dyDescent="0.25">
      <c r="A478" s="116"/>
      <c r="B478" s="116"/>
      <c r="C478" s="116"/>
      <c r="D478" s="116"/>
      <c r="E478" s="116"/>
      <c r="F478" s="116"/>
      <c r="G478" s="116"/>
      <c r="H478" s="116"/>
      <c r="I478" s="116"/>
      <c r="J478" s="116"/>
      <c r="K478" s="116"/>
      <c r="L478" s="116"/>
      <c r="M478" s="116"/>
      <c r="N478" s="116"/>
      <c r="O478" s="116"/>
      <c r="P478" s="116"/>
    </row>
    <row r="479" spans="1:16" x14ac:dyDescent="0.25">
      <c r="A479" s="116"/>
      <c r="B479" s="116"/>
      <c r="C479" s="116"/>
      <c r="D479" s="116"/>
      <c r="E479" s="116"/>
      <c r="F479" s="116"/>
      <c r="G479" s="116"/>
      <c r="H479" s="116"/>
      <c r="I479" s="116"/>
      <c r="J479" s="116"/>
      <c r="K479" s="116"/>
      <c r="L479" s="116"/>
      <c r="M479" s="116"/>
      <c r="N479" s="116"/>
      <c r="O479" s="116"/>
      <c r="P479" s="116"/>
    </row>
    <row r="480" spans="1:16" x14ac:dyDescent="0.25">
      <c r="A480" s="116"/>
      <c r="B480" s="116"/>
      <c r="C480" s="116"/>
      <c r="D480" s="116"/>
      <c r="E480" s="116"/>
      <c r="F480" s="116"/>
      <c r="G480" s="116"/>
      <c r="H480" s="116"/>
      <c r="I480" s="116"/>
      <c r="J480" s="116"/>
      <c r="K480" s="116"/>
      <c r="L480" s="116"/>
      <c r="M480" s="116"/>
      <c r="N480" s="116"/>
      <c r="O480" s="116"/>
      <c r="P480" s="116"/>
    </row>
    <row r="481" spans="1:16" x14ac:dyDescent="0.25">
      <c r="A481" s="116"/>
      <c r="B481" s="116"/>
      <c r="C481" s="116"/>
      <c r="D481" s="116"/>
      <c r="E481" s="116"/>
      <c r="F481" s="116"/>
      <c r="G481" s="116"/>
      <c r="H481" s="116"/>
      <c r="I481" s="116"/>
      <c r="J481" s="116"/>
      <c r="K481" s="116"/>
      <c r="L481" s="116"/>
      <c r="M481" s="116"/>
      <c r="N481" s="116"/>
      <c r="O481" s="116"/>
      <c r="P481" s="116"/>
    </row>
    <row r="482" spans="1:16" x14ac:dyDescent="0.25">
      <c r="A482" s="116"/>
      <c r="B482" s="116"/>
      <c r="C482" s="116"/>
      <c r="D482" s="116"/>
      <c r="E482" s="116"/>
      <c r="F482" s="116"/>
      <c r="G482" s="116"/>
      <c r="H482" s="116"/>
      <c r="I482" s="116"/>
      <c r="J482" s="116"/>
      <c r="K482" s="116"/>
      <c r="L482" s="116"/>
      <c r="M482" s="116"/>
      <c r="N482" s="116"/>
      <c r="O482" s="116"/>
      <c r="P482" s="116"/>
    </row>
    <row r="483" spans="1:16" x14ac:dyDescent="0.25">
      <c r="A483" s="116"/>
      <c r="B483" s="116"/>
      <c r="C483" s="116"/>
      <c r="D483" s="116"/>
      <c r="E483" s="116"/>
      <c r="F483" s="116"/>
      <c r="G483" s="116"/>
      <c r="H483" s="116"/>
      <c r="I483" s="116"/>
      <c r="J483" s="116"/>
      <c r="K483" s="116"/>
      <c r="L483" s="116"/>
      <c r="M483" s="116"/>
      <c r="N483" s="116"/>
      <c r="O483" s="116"/>
      <c r="P483" s="116"/>
    </row>
    <row r="484" spans="1:16" x14ac:dyDescent="0.25">
      <c r="A484" s="116"/>
      <c r="B484" s="116"/>
      <c r="C484" s="116"/>
      <c r="D484" s="116"/>
      <c r="E484" s="116"/>
      <c r="F484" s="116"/>
      <c r="G484" s="116"/>
      <c r="H484" s="116"/>
      <c r="I484" s="116"/>
      <c r="J484" s="116"/>
      <c r="K484" s="116"/>
      <c r="L484" s="116"/>
      <c r="M484" s="116"/>
      <c r="N484" s="116"/>
      <c r="O484" s="116"/>
      <c r="P484" s="116"/>
    </row>
    <row r="485" spans="1:16" x14ac:dyDescent="0.25">
      <c r="A485" s="116"/>
      <c r="B485" s="116"/>
      <c r="C485" s="116"/>
      <c r="D485" s="116"/>
      <c r="E485" s="116"/>
      <c r="F485" s="116"/>
      <c r="G485" s="116"/>
      <c r="H485" s="116"/>
      <c r="I485" s="116"/>
      <c r="J485" s="116"/>
      <c r="K485" s="116"/>
      <c r="L485" s="116"/>
      <c r="M485" s="116"/>
      <c r="N485" s="116"/>
      <c r="O485" s="116"/>
      <c r="P485" s="116"/>
    </row>
    <row r="486" spans="1:16" x14ac:dyDescent="0.25">
      <c r="A486" s="116"/>
      <c r="B486" s="116"/>
      <c r="C486" s="116"/>
      <c r="D486" s="116"/>
      <c r="E486" s="116"/>
      <c r="F486" s="116"/>
      <c r="G486" s="116"/>
      <c r="H486" s="116"/>
      <c r="I486" s="116"/>
      <c r="J486" s="116"/>
      <c r="K486" s="116"/>
      <c r="L486" s="116"/>
      <c r="M486" s="116"/>
      <c r="N486" s="116"/>
      <c r="O486" s="116"/>
      <c r="P486" s="116"/>
    </row>
    <row r="487" spans="1:16" x14ac:dyDescent="0.25">
      <c r="A487" s="116"/>
      <c r="B487" s="116"/>
      <c r="C487" s="116"/>
      <c r="D487" s="116"/>
      <c r="E487" s="116"/>
      <c r="F487" s="116"/>
      <c r="G487" s="116"/>
      <c r="H487" s="116"/>
      <c r="I487" s="116"/>
      <c r="J487" s="116"/>
      <c r="K487" s="116"/>
      <c r="L487" s="116"/>
      <c r="M487" s="116"/>
      <c r="N487" s="116"/>
      <c r="O487" s="116"/>
      <c r="P487" s="116"/>
    </row>
    <row r="488" spans="1:16" x14ac:dyDescent="0.25">
      <c r="A488" s="116"/>
      <c r="B488" s="116"/>
      <c r="C488" s="116"/>
      <c r="D488" s="116"/>
      <c r="E488" s="116"/>
      <c r="F488" s="116"/>
      <c r="G488" s="116"/>
      <c r="H488" s="116"/>
      <c r="I488" s="116"/>
      <c r="J488" s="116"/>
      <c r="K488" s="116"/>
      <c r="L488" s="116"/>
      <c r="M488" s="116"/>
      <c r="N488" s="116"/>
      <c r="O488" s="116"/>
      <c r="P488" s="116"/>
    </row>
    <row r="489" spans="1:16" x14ac:dyDescent="0.25">
      <c r="A489" s="116"/>
      <c r="B489" s="116"/>
      <c r="C489" s="116"/>
      <c r="D489" s="116"/>
      <c r="E489" s="116"/>
      <c r="F489" s="116"/>
      <c r="G489" s="116"/>
      <c r="H489" s="116"/>
      <c r="I489" s="116"/>
      <c r="J489" s="116"/>
      <c r="K489" s="116"/>
      <c r="L489" s="116"/>
      <c r="M489" s="116"/>
      <c r="N489" s="116"/>
      <c r="O489" s="116"/>
      <c r="P489" s="116"/>
    </row>
    <row r="490" spans="1:16" x14ac:dyDescent="0.25">
      <c r="A490" s="116"/>
      <c r="B490" s="116"/>
      <c r="C490" s="116"/>
      <c r="D490" s="116"/>
      <c r="E490" s="116"/>
      <c r="F490" s="116"/>
      <c r="G490" s="116"/>
      <c r="H490" s="116"/>
      <c r="I490" s="116"/>
      <c r="J490" s="116"/>
      <c r="K490" s="116"/>
      <c r="L490" s="116"/>
      <c r="M490" s="116"/>
      <c r="N490" s="116"/>
      <c r="O490" s="116"/>
      <c r="P490" s="116"/>
    </row>
    <row r="491" spans="1:16" x14ac:dyDescent="0.25">
      <c r="A491" s="116"/>
      <c r="B491" s="116"/>
      <c r="C491" s="116"/>
      <c r="D491" s="116"/>
      <c r="E491" s="116"/>
      <c r="F491" s="116"/>
      <c r="G491" s="116"/>
      <c r="H491" s="116"/>
      <c r="I491" s="116"/>
      <c r="J491" s="116"/>
      <c r="K491" s="116"/>
      <c r="L491" s="116"/>
      <c r="M491" s="116"/>
      <c r="N491" s="116"/>
      <c r="O491" s="116"/>
      <c r="P491" s="116"/>
    </row>
    <row r="492" spans="1:16" x14ac:dyDescent="0.25">
      <c r="A492" s="116"/>
      <c r="B492" s="116"/>
      <c r="C492" s="116"/>
      <c r="D492" s="116"/>
      <c r="E492" s="116"/>
      <c r="F492" s="116"/>
      <c r="G492" s="116"/>
      <c r="H492" s="116"/>
      <c r="I492" s="116"/>
      <c r="J492" s="116"/>
      <c r="K492" s="116"/>
      <c r="L492" s="116"/>
      <c r="M492" s="116"/>
      <c r="N492" s="116"/>
      <c r="O492" s="116"/>
      <c r="P492" s="116"/>
    </row>
    <row r="493" spans="1:16" x14ac:dyDescent="0.25">
      <c r="A493" s="116"/>
      <c r="B493" s="116"/>
      <c r="C493" s="116"/>
      <c r="D493" s="116"/>
      <c r="E493" s="116"/>
      <c r="F493" s="116"/>
      <c r="G493" s="116"/>
      <c r="H493" s="116"/>
      <c r="I493" s="116"/>
      <c r="J493" s="116"/>
      <c r="K493" s="116"/>
      <c r="L493" s="116"/>
      <c r="M493" s="116"/>
      <c r="N493" s="116"/>
      <c r="O493" s="116"/>
      <c r="P493" s="116"/>
    </row>
    <row r="494" spans="1:16" x14ac:dyDescent="0.25">
      <c r="A494" s="116"/>
      <c r="B494" s="116"/>
      <c r="C494" s="116"/>
      <c r="D494" s="116"/>
      <c r="E494" s="116"/>
      <c r="F494" s="116"/>
      <c r="G494" s="116"/>
      <c r="H494" s="116"/>
      <c r="I494" s="116"/>
      <c r="J494" s="116"/>
      <c r="K494" s="116"/>
      <c r="L494" s="116"/>
      <c r="M494" s="116"/>
      <c r="N494" s="116"/>
      <c r="O494" s="116"/>
      <c r="P494" s="116"/>
    </row>
    <row r="495" spans="1:16" x14ac:dyDescent="0.25">
      <c r="A495" s="116"/>
      <c r="B495" s="116"/>
      <c r="C495" s="116"/>
      <c r="D495" s="116"/>
      <c r="E495" s="116"/>
      <c r="F495" s="116"/>
      <c r="G495" s="116"/>
      <c r="H495" s="116"/>
      <c r="I495" s="116"/>
      <c r="J495" s="116"/>
      <c r="K495" s="116"/>
      <c r="L495" s="116"/>
      <c r="M495" s="116"/>
      <c r="N495" s="116"/>
      <c r="O495" s="116"/>
      <c r="P495" s="116"/>
    </row>
    <row r="496" spans="1:16" x14ac:dyDescent="0.25">
      <c r="A496" s="116"/>
      <c r="B496" s="116"/>
      <c r="C496" s="116"/>
      <c r="D496" s="116"/>
      <c r="E496" s="116"/>
      <c r="F496" s="116"/>
      <c r="G496" s="116"/>
      <c r="H496" s="116"/>
      <c r="I496" s="116"/>
      <c r="J496" s="116"/>
      <c r="K496" s="116"/>
      <c r="L496" s="116"/>
      <c r="M496" s="116"/>
      <c r="N496" s="116"/>
      <c r="O496" s="116"/>
      <c r="P496" s="116"/>
    </row>
    <row r="497" spans="1:16" x14ac:dyDescent="0.25">
      <c r="A497" s="116"/>
      <c r="B497" s="116"/>
      <c r="C497" s="116"/>
      <c r="D497" s="116"/>
      <c r="E497" s="116"/>
      <c r="F497" s="116"/>
      <c r="G497" s="116"/>
      <c r="H497" s="116"/>
      <c r="I497" s="116"/>
      <c r="J497" s="116"/>
      <c r="K497" s="116"/>
      <c r="L497" s="116"/>
      <c r="M497" s="116"/>
      <c r="N497" s="116"/>
      <c r="O497" s="116"/>
      <c r="P497" s="116"/>
    </row>
    <row r="498" spans="1:16" x14ac:dyDescent="0.25">
      <c r="A498" s="116"/>
      <c r="B498" s="116"/>
      <c r="C498" s="116"/>
      <c r="D498" s="116"/>
      <c r="E498" s="116"/>
      <c r="F498" s="116"/>
      <c r="G498" s="116"/>
      <c r="H498" s="116"/>
      <c r="I498" s="116"/>
      <c r="J498" s="116"/>
      <c r="K498" s="116"/>
      <c r="L498" s="116"/>
      <c r="M498" s="116"/>
      <c r="N498" s="116"/>
      <c r="O498" s="116"/>
      <c r="P498" s="116"/>
    </row>
    <row r="499" spans="1:16" x14ac:dyDescent="0.25">
      <c r="A499" s="116"/>
      <c r="B499" s="116"/>
      <c r="C499" s="116"/>
      <c r="D499" s="116"/>
      <c r="E499" s="116"/>
      <c r="F499" s="116"/>
      <c r="G499" s="116"/>
      <c r="H499" s="116"/>
      <c r="I499" s="116"/>
      <c r="J499" s="116"/>
      <c r="K499" s="116"/>
      <c r="L499" s="116"/>
      <c r="M499" s="116"/>
      <c r="N499" s="116"/>
      <c r="O499" s="116"/>
      <c r="P499" s="116"/>
    </row>
    <row r="500" spans="1:16" x14ac:dyDescent="0.25">
      <c r="A500" s="116"/>
      <c r="B500" s="116"/>
      <c r="C500" s="116"/>
      <c r="D500" s="116"/>
      <c r="E500" s="116"/>
      <c r="F500" s="116"/>
      <c r="G500" s="116"/>
      <c r="H500" s="116"/>
      <c r="I500" s="116"/>
      <c r="J500" s="116"/>
      <c r="K500" s="116"/>
      <c r="L500" s="116"/>
      <c r="M500" s="116"/>
      <c r="N500" s="116"/>
      <c r="O500" s="116"/>
      <c r="P500" s="116"/>
    </row>
    <row r="501" spans="1:16" x14ac:dyDescent="0.25">
      <c r="A501" s="116"/>
      <c r="B501" s="116"/>
      <c r="C501" s="116"/>
      <c r="D501" s="116"/>
      <c r="E501" s="116"/>
      <c r="F501" s="116"/>
      <c r="G501" s="116"/>
      <c r="H501" s="116"/>
      <c r="I501" s="116"/>
      <c r="J501" s="116"/>
      <c r="K501" s="116"/>
      <c r="L501" s="116"/>
      <c r="M501" s="116"/>
      <c r="N501" s="116"/>
      <c r="O501" s="116"/>
      <c r="P501" s="116"/>
    </row>
    <row r="502" spans="1:16" x14ac:dyDescent="0.25">
      <c r="A502" s="116"/>
      <c r="B502" s="116"/>
      <c r="C502" s="116"/>
      <c r="D502" s="116"/>
      <c r="E502" s="116"/>
      <c r="F502" s="116"/>
      <c r="G502" s="116"/>
      <c r="H502" s="116"/>
      <c r="I502" s="116"/>
      <c r="J502" s="116"/>
      <c r="K502" s="116"/>
      <c r="L502" s="116"/>
      <c r="M502" s="116"/>
      <c r="N502" s="116"/>
      <c r="O502" s="116"/>
      <c r="P502" s="116"/>
    </row>
    <row r="503" spans="1:16" x14ac:dyDescent="0.25">
      <c r="A503" s="116"/>
      <c r="B503" s="116"/>
      <c r="C503" s="116"/>
      <c r="D503" s="116"/>
      <c r="E503" s="116"/>
      <c r="F503" s="116"/>
      <c r="G503" s="116"/>
      <c r="H503" s="116"/>
      <c r="I503" s="116"/>
      <c r="J503" s="116"/>
      <c r="K503" s="116"/>
      <c r="L503" s="116"/>
      <c r="M503" s="116"/>
      <c r="N503" s="116"/>
      <c r="O503" s="116"/>
      <c r="P503" s="116"/>
    </row>
    <row r="504" spans="1:16" x14ac:dyDescent="0.25">
      <c r="A504" s="116"/>
      <c r="B504" s="116"/>
      <c r="C504" s="116"/>
      <c r="D504" s="116"/>
      <c r="E504" s="116"/>
      <c r="F504" s="116"/>
      <c r="G504" s="116"/>
      <c r="H504" s="116"/>
      <c r="I504" s="116"/>
      <c r="J504" s="116"/>
      <c r="K504" s="116"/>
      <c r="L504" s="116"/>
      <c r="M504" s="116"/>
      <c r="N504" s="116"/>
      <c r="O504" s="116"/>
      <c r="P504" s="116"/>
    </row>
    <row r="505" spans="1:16" x14ac:dyDescent="0.25">
      <c r="A505" s="116"/>
      <c r="B505" s="116"/>
      <c r="C505" s="116"/>
      <c r="D505" s="116"/>
      <c r="E505" s="116"/>
      <c r="F505" s="116"/>
      <c r="G505" s="116"/>
      <c r="H505" s="116"/>
      <c r="I505" s="116"/>
      <c r="J505" s="116"/>
      <c r="K505" s="116"/>
      <c r="L505" s="116"/>
      <c r="M505" s="116"/>
      <c r="N505" s="116"/>
      <c r="O505" s="116"/>
      <c r="P505" s="116"/>
    </row>
    <row r="506" spans="1:16" x14ac:dyDescent="0.25">
      <c r="A506" s="116"/>
      <c r="B506" s="116"/>
      <c r="C506" s="116"/>
      <c r="D506" s="116"/>
      <c r="E506" s="116"/>
      <c r="F506" s="116"/>
      <c r="G506" s="116"/>
      <c r="H506" s="116"/>
      <c r="I506" s="116"/>
      <c r="J506" s="116"/>
      <c r="K506" s="116"/>
      <c r="L506" s="116"/>
      <c r="M506" s="116"/>
      <c r="N506" s="116"/>
      <c r="O506" s="116"/>
      <c r="P506" s="116"/>
    </row>
    <row r="507" spans="1:16" x14ac:dyDescent="0.25">
      <c r="A507" s="116"/>
      <c r="B507" s="116"/>
      <c r="C507" s="116"/>
      <c r="D507" s="116"/>
      <c r="E507" s="116"/>
      <c r="F507" s="116"/>
      <c r="G507" s="116"/>
      <c r="H507" s="116"/>
      <c r="I507" s="116"/>
      <c r="J507" s="116"/>
      <c r="K507" s="116"/>
      <c r="L507" s="116"/>
      <c r="M507" s="116"/>
      <c r="N507" s="116"/>
      <c r="O507" s="116"/>
      <c r="P507" s="116"/>
    </row>
    <row r="508" spans="1:16" x14ac:dyDescent="0.25">
      <c r="A508" s="116"/>
      <c r="B508" s="116"/>
      <c r="C508" s="116"/>
      <c r="D508" s="116"/>
      <c r="E508" s="116"/>
      <c r="F508" s="116"/>
      <c r="G508" s="116"/>
      <c r="H508" s="116"/>
      <c r="I508" s="116"/>
      <c r="J508" s="116"/>
      <c r="K508" s="116"/>
      <c r="L508" s="116"/>
      <c r="M508" s="116"/>
      <c r="N508" s="116"/>
      <c r="O508" s="116"/>
      <c r="P508" s="116"/>
    </row>
    <row r="509" spans="1:16" x14ac:dyDescent="0.25">
      <c r="A509" s="116"/>
      <c r="B509" s="116"/>
      <c r="C509" s="116"/>
      <c r="D509" s="116"/>
      <c r="E509" s="116"/>
      <c r="F509" s="116"/>
      <c r="G509" s="116"/>
      <c r="H509" s="116"/>
      <c r="I509" s="116"/>
      <c r="J509" s="116"/>
      <c r="K509" s="116"/>
      <c r="L509" s="116"/>
      <c r="M509" s="116"/>
      <c r="N509" s="116"/>
      <c r="O509" s="116"/>
      <c r="P509" s="116"/>
    </row>
    <row r="510" spans="1:16" x14ac:dyDescent="0.25">
      <c r="A510" s="116"/>
      <c r="B510" s="116"/>
      <c r="C510" s="116"/>
      <c r="D510" s="116"/>
      <c r="E510" s="116"/>
      <c r="F510" s="116"/>
      <c r="G510" s="116"/>
      <c r="H510" s="116"/>
      <c r="I510" s="116"/>
      <c r="J510" s="116"/>
      <c r="K510" s="116"/>
      <c r="L510" s="116"/>
      <c r="M510" s="116"/>
      <c r="N510" s="116"/>
      <c r="O510" s="116"/>
      <c r="P510" s="116"/>
    </row>
    <row r="511" spans="1:16" x14ac:dyDescent="0.25">
      <c r="A511" s="116"/>
      <c r="B511" s="116"/>
      <c r="C511" s="116"/>
      <c r="D511" s="116"/>
      <c r="E511" s="116"/>
      <c r="F511" s="116"/>
      <c r="G511" s="116"/>
      <c r="H511" s="116"/>
      <c r="I511" s="116"/>
      <c r="J511" s="116"/>
      <c r="K511" s="116"/>
      <c r="L511" s="116"/>
      <c r="M511" s="116"/>
      <c r="N511" s="116"/>
      <c r="O511" s="116"/>
      <c r="P511" s="116"/>
    </row>
    <row r="512" spans="1:16" x14ac:dyDescent="0.25">
      <c r="A512" s="116"/>
      <c r="B512" s="116"/>
      <c r="C512" s="116"/>
      <c r="D512" s="116"/>
      <c r="E512" s="116"/>
      <c r="F512" s="116"/>
      <c r="G512" s="116"/>
      <c r="H512" s="116"/>
      <c r="I512" s="116"/>
      <c r="J512" s="116"/>
      <c r="K512" s="116"/>
      <c r="L512" s="116"/>
      <c r="M512" s="116"/>
      <c r="N512" s="116"/>
      <c r="O512" s="116"/>
      <c r="P512" s="116"/>
    </row>
    <row r="513" spans="1:16" x14ac:dyDescent="0.25">
      <c r="A513" s="116"/>
      <c r="B513" s="116"/>
      <c r="C513" s="116"/>
      <c r="D513" s="116"/>
      <c r="E513" s="116"/>
      <c r="F513" s="116"/>
      <c r="G513" s="116"/>
      <c r="H513" s="116"/>
      <c r="I513" s="116"/>
      <c r="J513" s="116"/>
      <c r="K513" s="116"/>
      <c r="L513" s="116"/>
      <c r="M513" s="116"/>
      <c r="N513" s="116"/>
      <c r="O513" s="116"/>
      <c r="P513" s="116"/>
    </row>
    <row r="514" spans="1:16" x14ac:dyDescent="0.25">
      <c r="A514" s="116"/>
      <c r="B514" s="116"/>
      <c r="C514" s="116"/>
      <c r="D514" s="116"/>
      <c r="E514" s="116"/>
      <c r="F514" s="116"/>
      <c r="G514" s="116"/>
      <c r="H514" s="116"/>
      <c r="I514" s="116"/>
      <c r="J514" s="116"/>
      <c r="K514" s="116"/>
      <c r="L514" s="116"/>
      <c r="M514" s="116"/>
      <c r="N514" s="116"/>
      <c r="O514" s="116"/>
      <c r="P514" s="116"/>
    </row>
    <row r="515" spans="1:16" x14ac:dyDescent="0.25">
      <c r="A515" s="116"/>
      <c r="B515" s="116"/>
      <c r="C515" s="116"/>
      <c r="D515" s="116"/>
      <c r="E515" s="116"/>
      <c r="F515" s="116"/>
      <c r="G515" s="116"/>
      <c r="H515" s="116"/>
      <c r="I515" s="116"/>
      <c r="J515" s="116"/>
      <c r="K515" s="116"/>
      <c r="L515" s="116"/>
      <c r="M515" s="116"/>
      <c r="N515" s="116"/>
      <c r="O515" s="116"/>
      <c r="P515" s="116"/>
    </row>
    <row r="516" spans="1:16" x14ac:dyDescent="0.25">
      <c r="A516" s="116"/>
      <c r="B516" s="116"/>
      <c r="C516" s="116"/>
      <c r="D516" s="116"/>
      <c r="E516" s="116"/>
      <c r="F516" s="116"/>
      <c r="G516" s="116"/>
      <c r="H516" s="116"/>
      <c r="I516" s="116"/>
      <c r="J516" s="116"/>
      <c r="K516" s="116"/>
      <c r="L516" s="116"/>
      <c r="M516" s="116"/>
      <c r="N516" s="116"/>
      <c r="O516" s="116"/>
      <c r="P516" s="116"/>
    </row>
    <row r="517" spans="1:16" x14ac:dyDescent="0.25">
      <c r="A517" s="116"/>
      <c r="B517" s="116"/>
      <c r="C517" s="116"/>
      <c r="D517" s="116"/>
      <c r="E517" s="116"/>
      <c r="F517" s="116"/>
      <c r="G517" s="116"/>
      <c r="H517" s="116"/>
      <c r="I517" s="116"/>
      <c r="J517" s="116"/>
      <c r="K517" s="116"/>
      <c r="L517" s="116"/>
      <c r="M517" s="116"/>
      <c r="N517" s="116"/>
      <c r="O517" s="116"/>
      <c r="P517" s="116"/>
    </row>
    <row r="518" spans="1:16" x14ac:dyDescent="0.25">
      <c r="A518" s="116"/>
      <c r="B518" s="116"/>
      <c r="C518" s="116"/>
      <c r="D518" s="116"/>
      <c r="E518" s="116"/>
      <c r="F518" s="116"/>
      <c r="G518" s="116"/>
      <c r="H518" s="116"/>
      <c r="I518" s="116"/>
      <c r="J518" s="116"/>
      <c r="K518" s="116"/>
      <c r="L518" s="116"/>
      <c r="M518" s="116"/>
      <c r="N518" s="116"/>
      <c r="O518" s="116"/>
      <c r="P518" s="116"/>
    </row>
    <row r="519" spans="1:16" x14ac:dyDescent="0.25">
      <c r="A519" s="116"/>
      <c r="B519" s="116"/>
      <c r="C519" s="116"/>
      <c r="D519" s="116"/>
      <c r="E519" s="116"/>
      <c r="F519" s="116"/>
      <c r="G519" s="116"/>
      <c r="H519" s="116"/>
      <c r="I519" s="116"/>
      <c r="J519" s="116"/>
      <c r="K519" s="116"/>
      <c r="L519" s="116"/>
      <c r="M519" s="116"/>
      <c r="N519" s="116"/>
      <c r="O519" s="116"/>
      <c r="P519" s="116"/>
    </row>
    <row r="520" spans="1:16" x14ac:dyDescent="0.25">
      <c r="A520" s="116"/>
      <c r="B520" s="116"/>
      <c r="C520" s="116"/>
      <c r="D520" s="116"/>
      <c r="E520" s="116"/>
      <c r="F520" s="116"/>
      <c r="G520" s="116"/>
      <c r="H520" s="116"/>
      <c r="I520" s="116"/>
      <c r="J520" s="116"/>
      <c r="K520" s="116"/>
      <c r="L520" s="116"/>
      <c r="M520" s="116"/>
      <c r="N520" s="116"/>
      <c r="O520" s="116"/>
      <c r="P520" s="116"/>
    </row>
    <row r="521" spans="1:16" x14ac:dyDescent="0.25">
      <c r="A521" s="116"/>
      <c r="B521" s="116"/>
      <c r="C521" s="116"/>
      <c r="D521" s="116"/>
      <c r="E521" s="116"/>
      <c r="F521" s="116"/>
      <c r="G521" s="116"/>
      <c r="H521" s="116"/>
      <c r="I521" s="116"/>
      <c r="J521" s="116"/>
      <c r="K521" s="116"/>
      <c r="L521" s="116"/>
      <c r="M521" s="116"/>
      <c r="N521" s="116"/>
      <c r="O521" s="116"/>
      <c r="P521" s="116"/>
    </row>
    <row r="522" spans="1:16" x14ac:dyDescent="0.25">
      <c r="A522" s="116"/>
      <c r="B522" s="116"/>
      <c r="C522" s="116"/>
      <c r="D522" s="116"/>
      <c r="E522" s="116"/>
      <c r="F522" s="116"/>
      <c r="G522" s="116"/>
      <c r="H522" s="116"/>
      <c r="I522" s="116"/>
      <c r="J522" s="116"/>
      <c r="K522" s="116"/>
      <c r="L522" s="116"/>
      <c r="M522" s="116"/>
      <c r="N522" s="116"/>
      <c r="O522" s="116"/>
      <c r="P522" s="116"/>
    </row>
    <row r="523" spans="1:16" x14ac:dyDescent="0.25">
      <c r="A523" s="116"/>
      <c r="B523" s="116"/>
      <c r="C523" s="116"/>
      <c r="D523" s="116"/>
      <c r="E523" s="116"/>
      <c r="F523" s="116"/>
      <c r="G523" s="116"/>
      <c r="H523" s="116"/>
      <c r="I523" s="116"/>
      <c r="J523" s="116"/>
      <c r="K523" s="116"/>
      <c r="L523" s="116"/>
      <c r="M523" s="116"/>
      <c r="N523" s="116"/>
      <c r="O523" s="116"/>
      <c r="P523" s="116"/>
    </row>
    <row r="524" spans="1:16" x14ac:dyDescent="0.25">
      <c r="A524" s="116"/>
      <c r="B524" s="116"/>
      <c r="C524" s="116"/>
      <c r="D524" s="116"/>
      <c r="E524" s="116"/>
      <c r="F524" s="116"/>
      <c r="G524" s="116"/>
      <c r="H524" s="116"/>
      <c r="I524" s="116"/>
      <c r="J524" s="116"/>
      <c r="K524" s="116"/>
      <c r="L524" s="116"/>
      <c r="M524" s="116"/>
      <c r="N524" s="116"/>
      <c r="O524" s="116"/>
      <c r="P524" s="116"/>
    </row>
    <row r="525" spans="1:16" x14ac:dyDescent="0.25">
      <c r="A525" s="116"/>
      <c r="B525" s="116"/>
      <c r="C525" s="116"/>
      <c r="D525" s="116"/>
      <c r="E525" s="116"/>
      <c r="F525" s="116"/>
      <c r="G525" s="116"/>
      <c r="H525" s="116"/>
      <c r="I525" s="116"/>
      <c r="J525" s="116"/>
      <c r="K525" s="116"/>
      <c r="L525" s="116"/>
      <c r="M525" s="116"/>
      <c r="N525" s="116"/>
      <c r="O525" s="116"/>
      <c r="P525" s="116"/>
    </row>
    <row r="526" spans="1:16" x14ac:dyDescent="0.25">
      <c r="A526" s="116"/>
      <c r="B526" s="116"/>
      <c r="C526" s="116"/>
      <c r="D526" s="116"/>
      <c r="E526" s="116"/>
      <c r="F526" s="116"/>
      <c r="G526" s="116"/>
      <c r="H526" s="116"/>
      <c r="I526" s="116"/>
      <c r="J526" s="116"/>
      <c r="K526" s="116"/>
      <c r="L526" s="116"/>
      <c r="M526" s="116"/>
      <c r="N526" s="116"/>
      <c r="O526" s="116"/>
      <c r="P526" s="116"/>
    </row>
    <row r="527" spans="1:16" x14ac:dyDescent="0.25">
      <c r="A527" s="116"/>
      <c r="B527" s="116"/>
      <c r="C527" s="116"/>
      <c r="D527" s="116"/>
      <c r="E527" s="116"/>
      <c r="F527" s="116"/>
      <c r="G527" s="116"/>
      <c r="H527" s="116"/>
      <c r="I527" s="116"/>
      <c r="J527" s="116"/>
      <c r="K527" s="116"/>
      <c r="L527" s="116"/>
      <c r="M527" s="116"/>
      <c r="N527" s="116"/>
      <c r="O527" s="116"/>
      <c r="P527" s="116"/>
    </row>
    <row r="528" spans="1:16" x14ac:dyDescent="0.25">
      <c r="A528" s="116"/>
      <c r="B528" s="116"/>
      <c r="C528" s="116"/>
      <c r="D528" s="116"/>
      <c r="E528" s="116"/>
      <c r="F528" s="116"/>
      <c r="G528" s="116"/>
      <c r="H528" s="116"/>
      <c r="I528" s="116"/>
      <c r="J528" s="116"/>
      <c r="K528" s="116"/>
      <c r="L528" s="116"/>
      <c r="M528" s="116"/>
      <c r="N528" s="116"/>
      <c r="O528" s="116"/>
      <c r="P528" s="116"/>
    </row>
    <row r="529" spans="1:16" x14ac:dyDescent="0.25">
      <c r="A529" s="116"/>
      <c r="B529" s="116"/>
      <c r="C529" s="116"/>
      <c r="D529" s="116"/>
      <c r="E529" s="116"/>
      <c r="F529" s="116"/>
      <c r="G529" s="116"/>
      <c r="H529" s="116"/>
      <c r="I529" s="116"/>
      <c r="J529" s="116"/>
      <c r="K529" s="116"/>
      <c r="L529" s="116"/>
      <c r="M529" s="116"/>
      <c r="N529" s="116"/>
      <c r="O529" s="116"/>
      <c r="P529" s="116"/>
    </row>
    <row r="530" spans="1:16" x14ac:dyDescent="0.25">
      <c r="A530" s="116"/>
      <c r="B530" s="116"/>
      <c r="C530" s="116"/>
      <c r="D530" s="116"/>
      <c r="E530" s="116"/>
      <c r="F530" s="116"/>
      <c r="G530" s="116"/>
      <c r="H530" s="116"/>
      <c r="I530" s="116"/>
      <c r="J530" s="116"/>
      <c r="K530" s="116"/>
      <c r="L530" s="116"/>
      <c r="M530" s="116"/>
      <c r="N530" s="116"/>
      <c r="O530" s="116"/>
      <c r="P530" s="116"/>
    </row>
    <row r="531" spans="1:16" x14ac:dyDescent="0.25">
      <c r="A531" s="116"/>
      <c r="B531" s="116"/>
      <c r="C531" s="116"/>
      <c r="D531" s="116"/>
      <c r="E531" s="116"/>
      <c r="F531" s="116"/>
      <c r="G531" s="116"/>
      <c r="H531" s="116"/>
      <c r="I531" s="116"/>
      <c r="J531" s="116"/>
      <c r="K531" s="116"/>
      <c r="L531" s="116"/>
      <c r="M531" s="116"/>
      <c r="N531" s="116"/>
      <c r="O531" s="116"/>
      <c r="P531" s="116"/>
    </row>
    <row r="532" spans="1:16" x14ac:dyDescent="0.25">
      <c r="A532" s="116"/>
      <c r="B532" s="116"/>
      <c r="C532" s="116"/>
      <c r="D532" s="116"/>
      <c r="E532" s="116"/>
      <c r="F532" s="116"/>
      <c r="G532" s="116"/>
      <c r="H532" s="116"/>
      <c r="I532" s="116"/>
      <c r="J532" s="116"/>
      <c r="K532" s="116"/>
      <c r="L532" s="116"/>
      <c r="M532" s="116"/>
      <c r="N532" s="116"/>
      <c r="O532" s="116"/>
      <c r="P532" s="116"/>
    </row>
    <row r="533" spans="1:16" x14ac:dyDescent="0.25">
      <c r="A533" s="116"/>
      <c r="B533" s="116"/>
      <c r="C533" s="116"/>
      <c r="D533" s="116"/>
      <c r="E533" s="116"/>
      <c r="F533" s="116"/>
      <c r="G533" s="116"/>
      <c r="H533" s="116"/>
      <c r="I533" s="116"/>
      <c r="J533" s="116"/>
      <c r="K533" s="116"/>
      <c r="L533" s="116"/>
      <c r="M533" s="116"/>
      <c r="N533" s="116"/>
      <c r="O533" s="116"/>
      <c r="P533" s="116"/>
    </row>
    <row r="534" spans="1:16" x14ac:dyDescent="0.25">
      <c r="A534" s="116"/>
      <c r="B534" s="116"/>
      <c r="C534" s="116"/>
      <c r="D534" s="116"/>
      <c r="E534" s="116"/>
      <c r="F534" s="116"/>
      <c r="G534" s="116"/>
      <c r="H534" s="116"/>
      <c r="I534" s="116"/>
      <c r="J534" s="116"/>
      <c r="K534" s="116"/>
      <c r="L534" s="116"/>
      <c r="M534" s="116"/>
      <c r="N534" s="116"/>
      <c r="O534" s="116"/>
      <c r="P534" s="116"/>
    </row>
    <row r="535" spans="1:16" x14ac:dyDescent="0.25">
      <c r="A535" s="116"/>
      <c r="B535" s="116"/>
      <c r="C535" s="116"/>
      <c r="D535" s="116"/>
      <c r="E535" s="116"/>
      <c r="F535" s="116"/>
      <c r="G535" s="116"/>
      <c r="H535" s="116"/>
      <c r="I535" s="116"/>
      <c r="J535" s="116"/>
      <c r="K535" s="116"/>
      <c r="L535" s="116"/>
      <c r="M535" s="116"/>
      <c r="N535" s="116"/>
      <c r="O535" s="116"/>
      <c r="P535" s="116"/>
    </row>
    <row r="536" spans="1:16" x14ac:dyDescent="0.25">
      <c r="A536" s="116"/>
      <c r="B536" s="116"/>
      <c r="C536" s="116"/>
      <c r="D536" s="116"/>
      <c r="E536" s="116"/>
      <c r="F536" s="116"/>
      <c r="G536" s="116"/>
      <c r="H536" s="116"/>
      <c r="I536" s="116"/>
      <c r="J536" s="116"/>
      <c r="K536" s="116"/>
      <c r="L536" s="116"/>
      <c r="M536" s="116"/>
      <c r="N536" s="116"/>
      <c r="O536" s="116"/>
      <c r="P536" s="116"/>
    </row>
    <row r="537" spans="1:16" x14ac:dyDescent="0.25">
      <c r="A537" s="116"/>
      <c r="B537" s="116"/>
      <c r="C537" s="116"/>
      <c r="D537" s="116"/>
      <c r="E537" s="116"/>
      <c r="F537" s="116"/>
      <c r="G537" s="116"/>
      <c r="H537" s="116"/>
      <c r="I537" s="116"/>
      <c r="J537" s="116"/>
      <c r="K537" s="116"/>
      <c r="L537" s="116"/>
      <c r="M537" s="116"/>
      <c r="N537" s="116"/>
      <c r="O537" s="116"/>
      <c r="P537" s="116"/>
    </row>
    <row r="538" spans="1:16" x14ac:dyDescent="0.25">
      <c r="A538" s="116"/>
      <c r="B538" s="116"/>
      <c r="C538" s="116"/>
      <c r="D538" s="116"/>
      <c r="E538" s="116"/>
      <c r="F538" s="116"/>
      <c r="G538" s="116"/>
      <c r="H538" s="116"/>
      <c r="I538" s="116"/>
      <c r="J538" s="116"/>
      <c r="K538" s="116"/>
      <c r="L538" s="116"/>
      <c r="M538" s="116"/>
      <c r="N538" s="116"/>
      <c r="O538" s="116"/>
      <c r="P538" s="116"/>
    </row>
    <row r="539" spans="1:16" x14ac:dyDescent="0.25">
      <c r="A539" s="116"/>
      <c r="B539" s="116"/>
      <c r="C539" s="116"/>
      <c r="D539" s="116"/>
      <c r="E539" s="116"/>
      <c r="F539" s="116"/>
      <c r="G539" s="116"/>
      <c r="H539" s="116"/>
      <c r="I539" s="116"/>
      <c r="J539" s="116"/>
      <c r="K539" s="116"/>
      <c r="L539" s="116"/>
      <c r="M539" s="116"/>
      <c r="N539" s="116"/>
      <c r="O539" s="116"/>
      <c r="P539" s="116"/>
    </row>
    <row r="540" spans="1:16" x14ac:dyDescent="0.25">
      <c r="A540" s="116"/>
      <c r="B540" s="116"/>
      <c r="C540" s="116"/>
      <c r="D540" s="116"/>
      <c r="E540" s="116"/>
      <c r="F540" s="116"/>
      <c r="G540" s="116"/>
      <c r="H540" s="116"/>
      <c r="I540" s="116"/>
      <c r="J540" s="116"/>
      <c r="K540" s="116"/>
      <c r="L540" s="116"/>
      <c r="M540" s="116"/>
      <c r="N540" s="116"/>
      <c r="O540" s="116"/>
      <c r="P540" s="116"/>
    </row>
    <row r="541" spans="1:16" x14ac:dyDescent="0.25">
      <c r="A541" s="116"/>
      <c r="B541" s="116"/>
      <c r="C541" s="116"/>
      <c r="D541" s="116"/>
      <c r="E541" s="116"/>
      <c r="F541" s="116"/>
      <c r="G541" s="116"/>
      <c r="H541" s="116"/>
      <c r="I541" s="116"/>
      <c r="J541" s="116"/>
      <c r="K541" s="116"/>
      <c r="L541" s="116"/>
      <c r="M541" s="116"/>
      <c r="N541" s="116"/>
      <c r="O541" s="116"/>
      <c r="P541" s="116"/>
    </row>
    <row r="542" spans="1:16" x14ac:dyDescent="0.25">
      <c r="A542" s="116"/>
      <c r="B542" s="116"/>
      <c r="C542" s="116"/>
      <c r="D542" s="116"/>
      <c r="E542" s="116"/>
      <c r="F542" s="116"/>
      <c r="G542" s="116"/>
      <c r="H542" s="116"/>
      <c r="I542" s="116"/>
      <c r="J542" s="116"/>
      <c r="K542" s="116"/>
      <c r="L542" s="116"/>
      <c r="M542" s="116"/>
      <c r="N542" s="116"/>
      <c r="O542" s="116"/>
      <c r="P542" s="116"/>
    </row>
    <row r="543" spans="1:16" x14ac:dyDescent="0.25">
      <c r="A543" s="116"/>
      <c r="B543" s="116"/>
      <c r="C543" s="116"/>
      <c r="D543" s="116"/>
      <c r="E543" s="116"/>
      <c r="F543" s="116"/>
      <c r="G543" s="116"/>
      <c r="H543" s="116"/>
      <c r="I543" s="116"/>
      <c r="J543" s="116"/>
      <c r="K543" s="116"/>
      <c r="L543" s="116"/>
      <c r="M543" s="116"/>
      <c r="N543" s="116"/>
      <c r="O543" s="116"/>
      <c r="P543" s="116"/>
    </row>
    <row r="544" spans="1:16" x14ac:dyDescent="0.25">
      <c r="A544" s="116"/>
      <c r="B544" s="116"/>
      <c r="C544" s="116"/>
      <c r="D544" s="116"/>
      <c r="E544" s="116"/>
      <c r="F544" s="116"/>
      <c r="G544" s="116"/>
      <c r="H544" s="116"/>
      <c r="I544" s="116"/>
      <c r="J544" s="116"/>
      <c r="K544" s="116"/>
      <c r="L544" s="116"/>
      <c r="M544" s="116"/>
      <c r="N544" s="116"/>
      <c r="O544" s="116"/>
      <c r="P544" s="116"/>
    </row>
    <row r="545" spans="1:16" x14ac:dyDescent="0.25">
      <c r="A545" s="116"/>
      <c r="B545" s="116"/>
      <c r="C545" s="116"/>
      <c r="D545" s="116"/>
      <c r="E545" s="116"/>
      <c r="F545" s="116"/>
      <c r="G545" s="116"/>
      <c r="H545" s="116"/>
      <c r="I545" s="116"/>
      <c r="J545" s="116"/>
      <c r="K545" s="116"/>
      <c r="L545" s="116"/>
      <c r="M545" s="116"/>
      <c r="N545" s="116"/>
      <c r="O545" s="116"/>
      <c r="P545" s="116"/>
    </row>
    <row r="546" spans="1:16" x14ac:dyDescent="0.25">
      <c r="A546" s="116"/>
      <c r="B546" s="116"/>
      <c r="C546" s="116"/>
      <c r="D546" s="116"/>
      <c r="E546" s="116"/>
      <c r="F546" s="116"/>
      <c r="G546" s="116"/>
      <c r="H546" s="116"/>
      <c r="I546" s="116"/>
      <c r="J546" s="116"/>
      <c r="K546" s="116"/>
      <c r="L546" s="116"/>
      <c r="M546" s="116"/>
      <c r="N546" s="116"/>
      <c r="O546" s="116"/>
      <c r="P546" s="116"/>
    </row>
    <row r="547" spans="1:16" x14ac:dyDescent="0.25">
      <c r="A547" s="116"/>
      <c r="B547" s="116"/>
      <c r="C547" s="116"/>
      <c r="D547" s="116"/>
      <c r="E547" s="116"/>
      <c r="F547" s="116"/>
      <c r="G547" s="116"/>
      <c r="H547" s="116"/>
      <c r="I547" s="116"/>
      <c r="J547" s="116"/>
      <c r="K547" s="116"/>
      <c r="L547" s="116"/>
      <c r="M547" s="116"/>
      <c r="N547" s="116"/>
      <c r="O547" s="116"/>
      <c r="P547" s="116"/>
    </row>
    <row r="548" spans="1:16" x14ac:dyDescent="0.25">
      <c r="A548" s="116"/>
      <c r="B548" s="116"/>
      <c r="C548" s="116"/>
      <c r="D548" s="116"/>
      <c r="E548" s="116"/>
      <c r="F548" s="116"/>
      <c r="G548" s="116"/>
      <c r="H548" s="116"/>
      <c r="I548" s="116"/>
      <c r="J548" s="116"/>
      <c r="K548" s="116"/>
      <c r="L548" s="116"/>
      <c r="M548" s="116"/>
      <c r="N548" s="116"/>
      <c r="O548" s="116"/>
      <c r="P548" s="116"/>
    </row>
    <row r="549" spans="1:16" x14ac:dyDescent="0.25">
      <c r="A549" s="116"/>
      <c r="B549" s="116"/>
      <c r="C549" s="116"/>
      <c r="D549" s="116"/>
      <c r="E549" s="116"/>
      <c r="F549" s="116"/>
      <c r="G549" s="116"/>
      <c r="H549" s="116"/>
      <c r="I549" s="116"/>
      <c r="J549" s="116"/>
      <c r="K549" s="116"/>
      <c r="L549" s="116"/>
      <c r="M549" s="116"/>
      <c r="N549" s="116"/>
      <c r="O549" s="116"/>
      <c r="P549" s="116"/>
    </row>
    <row r="550" spans="1:16" x14ac:dyDescent="0.25">
      <c r="A550" s="116"/>
      <c r="B550" s="116"/>
      <c r="C550" s="116"/>
      <c r="D550" s="116"/>
      <c r="E550" s="116"/>
      <c r="F550" s="116"/>
      <c r="G550" s="116"/>
      <c r="H550" s="116"/>
      <c r="I550" s="116"/>
      <c r="J550" s="116"/>
      <c r="K550" s="116"/>
      <c r="L550" s="116"/>
      <c r="M550" s="116"/>
      <c r="N550" s="116"/>
      <c r="O550" s="116"/>
      <c r="P550" s="116"/>
    </row>
    <row r="551" spans="1:16" x14ac:dyDescent="0.25">
      <c r="A551" s="116"/>
      <c r="B551" s="116"/>
      <c r="C551" s="116"/>
      <c r="D551" s="116"/>
      <c r="E551" s="116"/>
      <c r="F551" s="116"/>
      <c r="G551" s="116"/>
      <c r="H551" s="116"/>
      <c r="I551" s="116"/>
      <c r="J551" s="116"/>
      <c r="K551" s="116"/>
      <c r="L551" s="116"/>
      <c r="M551" s="116"/>
      <c r="N551" s="116"/>
      <c r="O551" s="116"/>
      <c r="P551" s="116"/>
    </row>
    <row r="552" spans="1:16" x14ac:dyDescent="0.25">
      <c r="A552" s="116"/>
      <c r="B552" s="116"/>
      <c r="C552" s="116"/>
      <c r="D552" s="116"/>
      <c r="E552" s="116"/>
      <c r="F552" s="116"/>
      <c r="G552" s="116"/>
      <c r="H552" s="116"/>
      <c r="I552" s="116"/>
      <c r="J552" s="116"/>
      <c r="K552" s="116"/>
      <c r="L552" s="116"/>
      <c r="M552" s="116"/>
      <c r="N552" s="116"/>
      <c r="O552" s="116"/>
      <c r="P552" s="116"/>
    </row>
    <row r="553" spans="1:16" x14ac:dyDescent="0.25">
      <c r="A553" s="116"/>
      <c r="B553" s="116"/>
      <c r="C553" s="116"/>
      <c r="D553" s="116"/>
      <c r="E553" s="116"/>
      <c r="F553" s="116"/>
      <c r="G553" s="116"/>
      <c r="H553" s="116"/>
      <c r="I553" s="116"/>
      <c r="J553" s="116"/>
      <c r="K553" s="116"/>
      <c r="L553" s="116"/>
      <c r="M553" s="116"/>
      <c r="N553" s="116"/>
      <c r="O553" s="116"/>
      <c r="P553" s="116"/>
    </row>
    <row r="554" spans="1:16" x14ac:dyDescent="0.25">
      <c r="A554" s="116"/>
      <c r="B554" s="116"/>
      <c r="C554" s="116"/>
      <c r="D554" s="116"/>
      <c r="E554" s="116"/>
      <c r="F554" s="116"/>
      <c r="G554" s="116"/>
      <c r="H554" s="116"/>
      <c r="I554" s="116"/>
      <c r="J554" s="116"/>
      <c r="K554" s="116"/>
      <c r="L554" s="116"/>
      <c r="M554" s="116"/>
      <c r="N554" s="116"/>
      <c r="O554" s="116"/>
      <c r="P554" s="116"/>
    </row>
    <row r="555" spans="1:16" x14ac:dyDescent="0.25">
      <c r="A555" s="116"/>
      <c r="B555" s="116"/>
      <c r="C555" s="116"/>
      <c r="D555" s="116"/>
      <c r="E555" s="116"/>
      <c r="F555" s="116"/>
      <c r="G555" s="116"/>
      <c r="H555" s="116"/>
      <c r="I555" s="116"/>
      <c r="J555" s="116"/>
      <c r="K555" s="116"/>
      <c r="L555" s="116"/>
      <c r="M555" s="116"/>
      <c r="N555" s="116"/>
      <c r="O555" s="116"/>
      <c r="P555" s="116"/>
    </row>
    <row r="556" spans="1:16" x14ac:dyDescent="0.25">
      <c r="A556" s="116"/>
      <c r="B556" s="116"/>
      <c r="C556" s="116"/>
      <c r="D556" s="116"/>
      <c r="E556" s="116"/>
      <c r="F556" s="116"/>
      <c r="G556" s="116"/>
      <c r="H556" s="116"/>
      <c r="I556" s="116"/>
      <c r="J556" s="116"/>
      <c r="K556" s="116"/>
      <c r="L556" s="116"/>
      <c r="M556" s="116"/>
      <c r="N556" s="116"/>
      <c r="O556" s="116"/>
      <c r="P556" s="116"/>
    </row>
    <row r="557" spans="1:16" x14ac:dyDescent="0.25">
      <c r="A557" s="116"/>
      <c r="B557" s="116"/>
      <c r="C557" s="116"/>
      <c r="D557" s="116"/>
      <c r="E557" s="116"/>
      <c r="F557" s="116"/>
      <c r="G557" s="116"/>
      <c r="H557" s="116"/>
      <c r="I557" s="116"/>
      <c r="J557" s="116"/>
      <c r="K557" s="116"/>
      <c r="L557" s="116"/>
      <c r="M557" s="116"/>
      <c r="N557" s="116"/>
      <c r="O557" s="116"/>
      <c r="P557" s="116"/>
    </row>
    <row r="558" spans="1:16" x14ac:dyDescent="0.25">
      <c r="A558" s="116"/>
      <c r="B558" s="116"/>
      <c r="C558" s="116"/>
      <c r="D558" s="116"/>
      <c r="E558" s="116"/>
      <c r="F558" s="116"/>
      <c r="G558" s="116"/>
      <c r="H558" s="116"/>
      <c r="I558" s="116"/>
      <c r="J558" s="116"/>
      <c r="K558" s="116"/>
      <c r="L558" s="116"/>
      <c r="M558" s="116"/>
      <c r="N558" s="116"/>
      <c r="O558" s="116"/>
      <c r="P558" s="116"/>
    </row>
    <row r="559" spans="1:16" x14ac:dyDescent="0.25">
      <c r="A559" s="116"/>
      <c r="B559" s="116"/>
      <c r="C559" s="116"/>
      <c r="D559" s="116"/>
      <c r="E559" s="116"/>
      <c r="F559" s="116"/>
      <c r="G559" s="116"/>
      <c r="H559" s="116"/>
      <c r="I559" s="116"/>
      <c r="J559" s="116"/>
      <c r="K559" s="116"/>
      <c r="L559" s="116"/>
      <c r="M559" s="116"/>
      <c r="N559" s="116"/>
      <c r="O559" s="116"/>
      <c r="P559" s="116"/>
    </row>
    <row r="560" spans="1:16" x14ac:dyDescent="0.25">
      <c r="A560" s="116"/>
      <c r="B560" s="116"/>
      <c r="C560" s="116"/>
      <c r="D560" s="116"/>
      <c r="E560" s="116"/>
      <c r="F560" s="116"/>
      <c r="G560" s="116"/>
      <c r="H560" s="116"/>
      <c r="I560" s="116"/>
      <c r="J560" s="116"/>
      <c r="K560" s="116"/>
      <c r="L560" s="116"/>
      <c r="M560" s="116"/>
      <c r="N560" s="116"/>
      <c r="O560" s="116"/>
      <c r="P560" s="116"/>
    </row>
    <row r="561" spans="1:16" x14ac:dyDescent="0.25">
      <c r="A561" s="116"/>
      <c r="B561" s="116"/>
      <c r="C561" s="116"/>
      <c r="D561" s="116"/>
      <c r="E561" s="116"/>
      <c r="F561" s="116"/>
      <c r="G561" s="116"/>
      <c r="H561" s="116"/>
      <c r="I561" s="116"/>
      <c r="J561" s="116"/>
      <c r="K561" s="116"/>
      <c r="L561" s="116"/>
      <c r="M561" s="116"/>
      <c r="N561" s="116"/>
      <c r="O561" s="116"/>
      <c r="P561" s="116"/>
    </row>
    <row r="562" spans="1:16" x14ac:dyDescent="0.25">
      <c r="A562" s="116"/>
      <c r="B562" s="116"/>
      <c r="C562" s="116"/>
      <c r="D562" s="116"/>
      <c r="E562" s="116"/>
      <c r="F562" s="116"/>
      <c r="G562" s="116"/>
      <c r="H562" s="116"/>
      <c r="I562" s="116"/>
      <c r="J562" s="116"/>
      <c r="K562" s="116"/>
      <c r="L562" s="116"/>
      <c r="M562" s="116"/>
      <c r="N562" s="116"/>
      <c r="O562" s="116"/>
      <c r="P562" s="116"/>
    </row>
    <row r="563" spans="1:16" x14ac:dyDescent="0.25">
      <c r="A563" s="116"/>
      <c r="B563" s="116"/>
      <c r="C563" s="116"/>
      <c r="D563" s="116"/>
      <c r="E563" s="116"/>
      <c r="F563" s="116"/>
      <c r="G563" s="116"/>
      <c r="H563" s="116"/>
      <c r="I563" s="116"/>
      <c r="J563" s="116"/>
      <c r="K563" s="116"/>
      <c r="L563" s="116"/>
      <c r="M563" s="116"/>
      <c r="N563" s="116"/>
      <c r="O563" s="116"/>
      <c r="P563" s="116"/>
    </row>
    <row r="564" spans="1:16" x14ac:dyDescent="0.25">
      <c r="A564" s="116"/>
      <c r="B564" s="116"/>
      <c r="C564" s="116"/>
      <c r="D564" s="116"/>
      <c r="E564" s="116"/>
      <c r="F564" s="116"/>
      <c r="G564" s="116"/>
      <c r="H564" s="116"/>
      <c r="I564" s="116"/>
      <c r="J564" s="116"/>
      <c r="K564" s="116"/>
      <c r="L564" s="116"/>
      <c r="M564" s="116"/>
      <c r="N564" s="116"/>
      <c r="O564" s="116"/>
      <c r="P564" s="116"/>
    </row>
    <row r="565" spans="1:16" x14ac:dyDescent="0.25">
      <c r="A565" s="116"/>
      <c r="B565" s="116"/>
      <c r="C565" s="116"/>
      <c r="D565" s="116"/>
      <c r="E565" s="116"/>
      <c r="F565" s="116"/>
      <c r="G565" s="116"/>
      <c r="H565" s="116"/>
      <c r="I565" s="116"/>
      <c r="J565" s="116"/>
      <c r="K565" s="116"/>
      <c r="L565" s="116"/>
      <c r="M565" s="116"/>
      <c r="N565" s="116"/>
      <c r="O565" s="116"/>
      <c r="P565" s="116"/>
    </row>
    <row r="566" spans="1:16" x14ac:dyDescent="0.25">
      <c r="A566" s="116"/>
      <c r="B566" s="116"/>
      <c r="C566" s="116"/>
      <c r="D566" s="116"/>
      <c r="E566" s="116"/>
      <c r="F566" s="116"/>
      <c r="G566" s="116"/>
      <c r="H566" s="116"/>
      <c r="I566" s="116"/>
      <c r="J566" s="116"/>
      <c r="K566" s="116"/>
      <c r="L566" s="116"/>
      <c r="M566" s="116"/>
      <c r="N566" s="116"/>
      <c r="O566" s="116"/>
      <c r="P566" s="116"/>
    </row>
    <row r="567" spans="1:16" x14ac:dyDescent="0.25">
      <c r="A567" s="116"/>
      <c r="B567" s="116"/>
      <c r="C567" s="116"/>
      <c r="D567" s="116"/>
      <c r="E567" s="116"/>
      <c r="F567" s="116"/>
      <c r="G567" s="116"/>
      <c r="H567" s="116"/>
      <c r="I567" s="116"/>
      <c r="J567" s="116"/>
      <c r="K567" s="116"/>
      <c r="L567" s="116"/>
      <c r="M567" s="116"/>
      <c r="N567" s="116"/>
      <c r="O567" s="116"/>
      <c r="P567" s="116"/>
    </row>
    <row r="568" spans="1:16" x14ac:dyDescent="0.25">
      <c r="A568" s="116"/>
      <c r="B568" s="116"/>
      <c r="C568" s="116"/>
      <c r="D568" s="116"/>
      <c r="E568" s="116"/>
      <c r="F568" s="116"/>
      <c r="G568" s="116"/>
      <c r="H568" s="116"/>
      <c r="I568" s="116"/>
      <c r="J568" s="116"/>
      <c r="K568" s="116"/>
      <c r="L568" s="116"/>
      <c r="M568" s="116"/>
      <c r="N568" s="116"/>
      <c r="O568" s="116"/>
      <c r="P568" s="116"/>
    </row>
    <row r="569" spans="1:16" x14ac:dyDescent="0.25">
      <c r="A569" s="116"/>
      <c r="B569" s="116"/>
      <c r="C569" s="116"/>
      <c r="D569" s="116"/>
      <c r="E569" s="116"/>
      <c r="F569" s="116"/>
      <c r="G569" s="116"/>
      <c r="H569" s="116"/>
      <c r="I569" s="116"/>
      <c r="J569" s="116"/>
      <c r="K569" s="116"/>
      <c r="L569" s="116"/>
      <c r="M569" s="116"/>
      <c r="N569" s="116"/>
      <c r="O569" s="116"/>
      <c r="P569" s="116"/>
    </row>
    <row r="570" spans="1:16" x14ac:dyDescent="0.25">
      <c r="A570" s="116"/>
      <c r="B570" s="116"/>
      <c r="C570" s="116"/>
      <c r="D570" s="116"/>
      <c r="E570" s="116"/>
      <c r="F570" s="116"/>
      <c r="G570" s="116"/>
      <c r="H570" s="116"/>
      <c r="I570" s="116"/>
      <c r="J570" s="116"/>
      <c r="K570" s="116"/>
      <c r="L570" s="116"/>
      <c r="M570" s="116"/>
      <c r="N570" s="116"/>
      <c r="O570" s="116"/>
      <c r="P570" s="116"/>
    </row>
    <row r="571" spans="1:16" x14ac:dyDescent="0.25">
      <c r="A571" s="116"/>
      <c r="B571" s="116"/>
      <c r="C571" s="116"/>
      <c r="D571" s="116"/>
      <c r="E571" s="116"/>
      <c r="F571" s="116"/>
      <c r="G571" s="116"/>
      <c r="H571" s="116"/>
      <c r="I571" s="116"/>
      <c r="J571" s="116"/>
      <c r="K571" s="116"/>
      <c r="L571" s="116"/>
      <c r="M571" s="116"/>
      <c r="N571" s="116"/>
      <c r="O571" s="116"/>
      <c r="P571" s="116"/>
    </row>
    <row r="572" spans="1:16" x14ac:dyDescent="0.25">
      <c r="A572" s="116"/>
      <c r="B572" s="116"/>
      <c r="C572" s="116"/>
      <c r="D572" s="116"/>
      <c r="E572" s="116"/>
      <c r="F572" s="116"/>
      <c r="G572" s="116"/>
      <c r="H572" s="116"/>
      <c r="I572" s="116"/>
      <c r="J572" s="116"/>
      <c r="K572" s="116"/>
      <c r="L572" s="116"/>
      <c r="M572" s="116"/>
      <c r="N572" s="116"/>
      <c r="O572" s="116"/>
      <c r="P572" s="116"/>
    </row>
    <row r="573" spans="1:16" x14ac:dyDescent="0.25">
      <c r="A573" s="116"/>
      <c r="B573" s="116"/>
      <c r="C573" s="116"/>
      <c r="D573" s="116"/>
      <c r="E573" s="116"/>
      <c r="F573" s="116"/>
      <c r="G573" s="116"/>
      <c r="H573" s="116"/>
      <c r="I573" s="116"/>
      <c r="J573" s="116"/>
      <c r="K573" s="116"/>
      <c r="L573" s="116"/>
      <c r="M573" s="116"/>
      <c r="N573" s="116"/>
      <c r="O573" s="116"/>
      <c r="P573" s="116"/>
    </row>
    <row r="574" spans="1:16" x14ac:dyDescent="0.25">
      <c r="A574" s="116"/>
      <c r="B574" s="116"/>
      <c r="C574" s="116"/>
      <c r="D574" s="116"/>
      <c r="E574" s="116"/>
      <c r="F574" s="116"/>
      <c r="G574" s="116"/>
      <c r="H574" s="116"/>
      <c r="I574" s="116"/>
      <c r="J574" s="116"/>
      <c r="K574" s="116"/>
      <c r="L574" s="116"/>
      <c r="M574" s="116"/>
      <c r="N574" s="116"/>
      <c r="O574" s="116"/>
      <c r="P574" s="116"/>
    </row>
    <row r="575" spans="1:16" x14ac:dyDescent="0.25">
      <c r="A575" s="116"/>
      <c r="B575" s="116"/>
      <c r="C575" s="116"/>
      <c r="D575" s="116"/>
      <c r="E575" s="116"/>
      <c r="F575" s="116"/>
      <c r="G575" s="116"/>
      <c r="H575" s="116"/>
      <c r="I575" s="116"/>
      <c r="J575" s="116"/>
      <c r="K575" s="116"/>
      <c r="L575" s="116"/>
      <c r="M575" s="116"/>
      <c r="N575" s="116"/>
      <c r="O575" s="116"/>
      <c r="P575" s="116"/>
    </row>
    <row r="576" spans="1:16" x14ac:dyDescent="0.25">
      <c r="A576" s="116"/>
      <c r="B576" s="116"/>
      <c r="C576" s="116"/>
      <c r="D576" s="116"/>
      <c r="E576" s="116"/>
      <c r="F576" s="116"/>
      <c r="G576" s="116"/>
      <c r="H576" s="116"/>
      <c r="I576" s="116"/>
      <c r="J576" s="116"/>
      <c r="K576" s="116"/>
      <c r="L576" s="116"/>
      <c r="M576" s="116"/>
      <c r="N576" s="116"/>
      <c r="O576" s="116"/>
      <c r="P576" s="116"/>
    </row>
    <row r="577" spans="1:16" x14ac:dyDescent="0.25">
      <c r="A577" s="116"/>
      <c r="B577" s="116"/>
      <c r="C577" s="116"/>
      <c r="D577" s="116"/>
      <c r="E577" s="116"/>
      <c r="F577" s="116"/>
      <c r="G577" s="116"/>
      <c r="H577" s="116"/>
      <c r="I577" s="116"/>
      <c r="J577" s="116"/>
      <c r="K577" s="116"/>
      <c r="L577" s="116"/>
      <c r="M577" s="116"/>
      <c r="N577" s="116"/>
      <c r="O577" s="116"/>
      <c r="P577" s="116"/>
    </row>
    <row r="578" spans="1:16" x14ac:dyDescent="0.25">
      <c r="A578" s="116"/>
      <c r="B578" s="116"/>
      <c r="C578" s="116"/>
      <c r="D578" s="116"/>
      <c r="E578" s="116"/>
      <c r="F578" s="116"/>
      <c r="G578" s="116"/>
      <c r="H578" s="116"/>
      <c r="I578" s="116"/>
      <c r="J578" s="116"/>
      <c r="K578" s="116"/>
      <c r="L578" s="116"/>
      <c r="M578" s="116"/>
      <c r="N578" s="116"/>
      <c r="O578" s="116"/>
      <c r="P578" s="116"/>
    </row>
    <row r="579" spans="1:16" x14ac:dyDescent="0.25">
      <c r="A579" s="116"/>
      <c r="B579" s="116"/>
      <c r="C579" s="116"/>
      <c r="D579" s="116"/>
      <c r="E579" s="116"/>
      <c r="F579" s="116"/>
      <c r="G579" s="116"/>
      <c r="H579" s="116"/>
      <c r="I579" s="116"/>
      <c r="J579" s="116"/>
      <c r="K579" s="116"/>
      <c r="L579" s="116"/>
      <c r="M579" s="116"/>
      <c r="N579" s="116"/>
      <c r="O579" s="116"/>
      <c r="P579" s="116"/>
    </row>
    <row r="580" spans="1:16" x14ac:dyDescent="0.25">
      <c r="A580" s="116"/>
      <c r="B580" s="116"/>
      <c r="C580" s="116"/>
      <c r="D580" s="116"/>
      <c r="E580" s="116"/>
      <c r="F580" s="116"/>
      <c r="G580" s="116"/>
      <c r="H580" s="116"/>
      <c r="I580" s="116"/>
      <c r="J580" s="116"/>
      <c r="K580" s="116"/>
      <c r="L580" s="116"/>
      <c r="M580" s="116"/>
      <c r="N580" s="116"/>
      <c r="O580" s="116"/>
      <c r="P580" s="116"/>
    </row>
    <row r="581" spans="1:16" x14ac:dyDescent="0.25">
      <c r="A581" s="116"/>
      <c r="B581" s="116"/>
      <c r="C581" s="116"/>
      <c r="D581" s="116"/>
      <c r="E581" s="116"/>
      <c r="F581" s="116"/>
      <c r="G581" s="116"/>
      <c r="H581" s="116"/>
      <c r="I581" s="116"/>
      <c r="J581" s="116"/>
      <c r="K581" s="116"/>
      <c r="L581" s="116"/>
      <c r="M581" s="116"/>
      <c r="N581" s="116"/>
      <c r="O581" s="116"/>
      <c r="P581" s="116"/>
    </row>
    <row r="582" spans="1:16" x14ac:dyDescent="0.25">
      <c r="A582" s="116"/>
      <c r="B582" s="116"/>
      <c r="C582" s="116"/>
      <c r="D582" s="116"/>
      <c r="E582" s="116"/>
      <c r="F582" s="116"/>
      <c r="G582" s="116"/>
      <c r="H582" s="116"/>
      <c r="I582" s="116"/>
      <c r="J582" s="116"/>
      <c r="K582" s="116"/>
      <c r="L582" s="116"/>
      <c r="M582" s="116"/>
      <c r="N582" s="116"/>
      <c r="O582" s="116"/>
      <c r="P582" s="116"/>
    </row>
    <row r="583" spans="1:16" x14ac:dyDescent="0.25">
      <c r="A583" s="116"/>
      <c r="B583" s="116"/>
      <c r="C583" s="116"/>
      <c r="D583" s="116"/>
      <c r="E583" s="116"/>
      <c r="F583" s="116"/>
      <c r="G583" s="116"/>
      <c r="H583" s="116"/>
      <c r="I583" s="116"/>
      <c r="J583" s="116"/>
      <c r="K583" s="116"/>
      <c r="L583" s="116"/>
      <c r="M583" s="116"/>
      <c r="N583" s="116"/>
      <c r="O583" s="116"/>
      <c r="P583" s="116"/>
    </row>
    <row r="584" spans="1:16" x14ac:dyDescent="0.25">
      <c r="A584" s="116"/>
      <c r="B584" s="116"/>
      <c r="C584" s="116"/>
      <c r="D584" s="116"/>
      <c r="E584" s="116"/>
      <c r="F584" s="116"/>
      <c r="G584" s="116"/>
      <c r="H584" s="116"/>
      <c r="I584" s="116"/>
      <c r="J584" s="116"/>
      <c r="K584" s="116"/>
      <c r="L584" s="116"/>
      <c r="M584" s="116"/>
      <c r="N584" s="116"/>
      <c r="O584" s="116"/>
      <c r="P584" s="116"/>
    </row>
    <row r="585" spans="1:16" x14ac:dyDescent="0.25">
      <c r="A585" s="116"/>
      <c r="B585" s="116"/>
      <c r="C585" s="116"/>
      <c r="D585" s="116"/>
      <c r="E585" s="116"/>
      <c r="F585" s="116"/>
      <c r="G585" s="116"/>
      <c r="H585" s="116"/>
      <c r="I585" s="116"/>
      <c r="J585" s="116"/>
      <c r="K585" s="116"/>
      <c r="L585" s="116"/>
      <c r="M585" s="116"/>
      <c r="N585" s="116"/>
      <c r="O585" s="116"/>
      <c r="P585" s="116"/>
    </row>
    <row r="586" spans="1:16" x14ac:dyDescent="0.25">
      <c r="A586" s="116"/>
      <c r="B586" s="116"/>
      <c r="C586" s="116"/>
      <c r="D586" s="116"/>
      <c r="E586" s="116"/>
      <c r="F586" s="116"/>
      <c r="G586" s="116"/>
      <c r="H586" s="116"/>
      <c r="I586" s="116"/>
      <c r="J586" s="116"/>
      <c r="K586" s="116"/>
      <c r="L586" s="116"/>
      <c r="M586" s="116"/>
      <c r="N586" s="116"/>
      <c r="O586" s="116"/>
      <c r="P586" s="116"/>
    </row>
    <row r="587" spans="1:16" x14ac:dyDescent="0.25">
      <c r="A587" s="116"/>
      <c r="B587" s="116"/>
      <c r="C587" s="116"/>
      <c r="D587" s="116"/>
      <c r="E587" s="116"/>
      <c r="F587" s="116"/>
      <c r="G587" s="116"/>
      <c r="H587" s="116"/>
      <c r="I587" s="116"/>
      <c r="J587" s="116"/>
      <c r="K587" s="116"/>
      <c r="L587" s="116"/>
      <c r="M587" s="116"/>
      <c r="N587" s="116"/>
      <c r="O587" s="116"/>
      <c r="P587" s="116"/>
    </row>
    <row r="588" spans="1:16" x14ac:dyDescent="0.25">
      <c r="A588" s="116"/>
      <c r="B588" s="116"/>
      <c r="C588" s="116"/>
      <c r="D588" s="116"/>
      <c r="E588" s="116"/>
      <c r="F588" s="116"/>
      <c r="G588" s="116"/>
      <c r="H588" s="116"/>
      <c r="I588" s="116"/>
      <c r="J588" s="116"/>
      <c r="K588" s="116"/>
      <c r="L588" s="116"/>
      <c r="M588" s="116"/>
      <c r="N588" s="116"/>
      <c r="O588" s="116"/>
      <c r="P588" s="116"/>
    </row>
    <row r="589" spans="1:16" x14ac:dyDescent="0.25">
      <c r="A589" s="116"/>
      <c r="B589" s="116"/>
      <c r="C589" s="116"/>
      <c r="D589" s="116"/>
      <c r="E589" s="116"/>
      <c r="F589" s="116"/>
      <c r="G589" s="116"/>
      <c r="H589" s="116"/>
      <c r="I589" s="116"/>
      <c r="J589" s="116"/>
      <c r="K589" s="116"/>
      <c r="L589" s="116"/>
      <c r="M589" s="116"/>
      <c r="N589" s="116"/>
      <c r="O589" s="116"/>
      <c r="P589" s="116"/>
    </row>
    <row r="590" spans="1:16" x14ac:dyDescent="0.25">
      <c r="A590" s="116"/>
      <c r="B590" s="116"/>
      <c r="C590" s="116"/>
      <c r="D590" s="116"/>
      <c r="E590" s="116"/>
      <c r="F590" s="116"/>
      <c r="G590" s="116"/>
      <c r="H590" s="116"/>
      <c r="I590" s="116"/>
      <c r="J590" s="116"/>
      <c r="K590" s="116"/>
      <c r="L590" s="116"/>
      <c r="M590" s="116"/>
      <c r="N590" s="116"/>
      <c r="O590" s="116"/>
      <c r="P590" s="116"/>
    </row>
    <row r="591" spans="1:16" x14ac:dyDescent="0.25">
      <c r="A591" s="116"/>
      <c r="B591" s="116"/>
      <c r="C591" s="116"/>
      <c r="D591" s="116"/>
      <c r="E591" s="116"/>
      <c r="F591" s="116"/>
      <c r="G591" s="116"/>
      <c r="H591" s="116"/>
      <c r="I591" s="116"/>
      <c r="J591" s="116"/>
      <c r="K591" s="116"/>
      <c r="L591" s="116"/>
      <c r="M591" s="116"/>
      <c r="N591" s="116"/>
      <c r="O591" s="116"/>
      <c r="P591" s="116"/>
    </row>
    <row r="592" spans="1:16" x14ac:dyDescent="0.25">
      <c r="A592" s="116"/>
      <c r="B592" s="116"/>
      <c r="C592" s="116"/>
      <c r="D592" s="116"/>
      <c r="E592" s="116"/>
      <c r="F592" s="116"/>
      <c r="G592" s="116"/>
      <c r="H592" s="116"/>
      <c r="I592" s="116"/>
      <c r="J592" s="116"/>
      <c r="K592" s="116"/>
      <c r="L592" s="116"/>
      <c r="M592" s="116"/>
      <c r="N592" s="116"/>
      <c r="O592" s="116"/>
      <c r="P592" s="116"/>
    </row>
    <row r="593" spans="1:16" x14ac:dyDescent="0.25">
      <c r="A593" s="116"/>
      <c r="B593" s="116"/>
      <c r="C593" s="116"/>
      <c r="D593" s="116"/>
      <c r="E593" s="116"/>
      <c r="F593" s="116"/>
      <c r="G593" s="116"/>
      <c r="H593" s="116"/>
      <c r="I593" s="116"/>
      <c r="J593" s="116"/>
      <c r="K593" s="116"/>
      <c r="L593" s="116"/>
      <c r="M593" s="116"/>
      <c r="N593" s="116"/>
      <c r="O593" s="116"/>
      <c r="P593" s="116"/>
    </row>
    <row r="594" spans="1:16" x14ac:dyDescent="0.25">
      <c r="A594" s="116"/>
      <c r="B594" s="116"/>
      <c r="C594" s="116"/>
      <c r="D594" s="116"/>
      <c r="E594" s="116"/>
      <c r="F594" s="116"/>
      <c r="G594" s="116"/>
      <c r="H594" s="116"/>
      <c r="I594" s="116"/>
      <c r="J594" s="116"/>
      <c r="K594" s="116"/>
      <c r="L594" s="116"/>
      <c r="M594" s="116"/>
      <c r="N594" s="116"/>
      <c r="O594" s="116"/>
      <c r="P594" s="116"/>
    </row>
    <row r="595" spans="1:16" x14ac:dyDescent="0.25">
      <c r="A595" s="116"/>
      <c r="B595" s="116"/>
      <c r="C595" s="116"/>
      <c r="D595" s="116"/>
      <c r="E595" s="116"/>
      <c r="F595" s="116"/>
      <c r="G595" s="116"/>
      <c r="H595" s="116"/>
      <c r="I595" s="116"/>
      <c r="J595" s="116"/>
      <c r="K595" s="116"/>
      <c r="L595" s="116"/>
      <c r="M595" s="116"/>
      <c r="N595" s="116"/>
      <c r="O595" s="116"/>
      <c r="P595" s="116"/>
    </row>
    <row r="596" spans="1:16" x14ac:dyDescent="0.25">
      <c r="A596" s="116"/>
      <c r="B596" s="116"/>
      <c r="C596" s="116"/>
      <c r="D596" s="116"/>
      <c r="E596" s="116"/>
      <c r="F596" s="116"/>
      <c r="G596" s="116"/>
      <c r="H596" s="116"/>
      <c r="I596" s="116"/>
      <c r="J596" s="116"/>
      <c r="K596" s="116"/>
      <c r="L596" s="116"/>
      <c r="M596" s="116"/>
      <c r="N596" s="116"/>
      <c r="O596" s="116"/>
      <c r="P596" s="116"/>
    </row>
    <row r="597" spans="1:16" x14ac:dyDescent="0.25">
      <c r="A597" s="116"/>
      <c r="B597" s="116"/>
      <c r="C597" s="116"/>
      <c r="D597" s="116"/>
      <c r="E597" s="116"/>
      <c r="F597" s="116"/>
      <c r="G597" s="116"/>
      <c r="H597" s="116"/>
      <c r="I597" s="116"/>
      <c r="J597" s="116"/>
      <c r="K597" s="116"/>
      <c r="L597" s="116"/>
      <c r="M597" s="116"/>
      <c r="N597" s="116"/>
      <c r="O597" s="116"/>
      <c r="P597" s="116"/>
    </row>
    <row r="598" spans="1:16" x14ac:dyDescent="0.25">
      <c r="A598" s="116"/>
      <c r="B598" s="116"/>
      <c r="C598" s="116"/>
      <c r="D598" s="116"/>
      <c r="E598" s="116"/>
      <c r="F598" s="116"/>
      <c r="G598" s="116"/>
      <c r="H598" s="116"/>
      <c r="I598" s="116"/>
      <c r="J598" s="116"/>
      <c r="K598" s="116"/>
      <c r="L598" s="116"/>
      <c r="M598" s="116"/>
      <c r="N598" s="116"/>
      <c r="O598" s="116"/>
      <c r="P598" s="116"/>
    </row>
    <row r="599" spans="1:16" x14ac:dyDescent="0.25">
      <c r="A599" s="116"/>
      <c r="B599" s="116"/>
      <c r="C599" s="116"/>
      <c r="D599" s="116"/>
      <c r="E599" s="116"/>
      <c r="F599" s="116"/>
      <c r="G599" s="116"/>
      <c r="H599" s="116"/>
      <c r="I599" s="116"/>
      <c r="J599" s="116"/>
      <c r="K599" s="116"/>
      <c r="L599" s="116"/>
      <c r="M599" s="116"/>
      <c r="N599" s="116"/>
      <c r="O599" s="116"/>
      <c r="P599" s="116"/>
    </row>
    <row r="600" spans="1:16" x14ac:dyDescent="0.25">
      <c r="A600" s="116"/>
      <c r="B600" s="116"/>
      <c r="C600" s="116"/>
      <c r="D600" s="116"/>
      <c r="E600" s="116"/>
      <c r="F600" s="116"/>
      <c r="G600" s="116"/>
      <c r="H600" s="116"/>
      <c r="I600" s="116"/>
      <c r="J600" s="116"/>
      <c r="K600" s="116"/>
      <c r="L600" s="116"/>
      <c r="M600" s="116"/>
      <c r="N600" s="116"/>
      <c r="O600" s="116"/>
      <c r="P600" s="116"/>
    </row>
    <row r="601" spans="1:16" x14ac:dyDescent="0.25">
      <c r="A601" s="116"/>
      <c r="B601" s="116"/>
      <c r="C601" s="116"/>
      <c r="D601" s="116"/>
      <c r="E601" s="116"/>
      <c r="F601" s="116"/>
      <c r="G601" s="116"/>
      <c r="H601" s="116"/>
      <c r="I601" s="116"/>
      <c r="J601" s="116"/>
      <c r="K601" s="116"/>
      <c r="L601" s="116"/>
      <c r="M601" s="116"/>
      <c r="N601" s="116"/>
      <c r="O601" s="116"/>
      <c r="P601" s="116"/>
    </row>
    <row r="602" spans="1:16" x14ac:dyDescent="0.25">
      <c r="A602" s="116"/>
      <c r="B602" s="116"/>
      <c r="C602" s="116"/>
      <c r="D602" s="116"/>
      <c r="E602" s="116"/>
      <c r="F602" s="116"/>
      <c r="G602" s="116"/>
      <c r="H602" s="116"/>
      <c r="I602" s="116"/>
      <c r="J602" s="116"/>
      <c r="K602" s="116"/>
      <c r="L602" s="116"/>
      <c r="M602" s="116"/>
      <c r="N602" s="116"/>
      <c r="O602" s="116"/>
      <c r="P602" s="116"/>
    </row>
    <row r="603" spans="1:16" x14ac:dyDescent="0.25">
      <c r="A603" s="116"/>
      <c r="B603" s="116"/>
      <c r="C603" s="116"/>
      <c r="D603" s="116"/>
      <c r="E603" s="116"/>
      <c r="F603" s="116"/>
      <c r="G603" s="116"/>
      <c r="H603" s="116"/>
      <c r="I603" s="116"/>
      <c r="J603" s="116"/>
      <c r="K603" s="116"/>
      <c r="L603" s="116"/>
      <c r="M603" s="116"/>
      <c r="N603" s="116"/>
      <c r="O603" s="116"/>
      <c r="P603" s="116"/>
    </row>
    <row r="604" spans="1:16" x14ac:dyDescent="0.25">
      <c r="A604" s="116"/>
      <c r="B604" s="116"/>
      <c r="C604" s="116"/>
      <c r="D604" s="116"/>
      <c r="E604" s="116"/>
      <c r="F604" s="116"/>
      <c r="G604" s="116"/>
      <c r="H604" s="116"/>
      <c r="I604" s="116"/>
      <c r="J604" s="116"/>
      <c r="K604" s="116"/>
      <c r="L604" s="116"/>
      <c r="M604" s="116"/>
      <c r="N604" s="116"/>
      <c r="O604" s="116"/>
      <c r="P604" s="116"/>
    </row>
    <row r="605" spans="1:16" x14ac:dyDescent="0.25">
      <c r="A605" s="116"/>
      <c r="B605" s="116"/>
      <c r="C605" s="116"/>
      <c r="D605" s="116"/>
      <c r="E605" s="116"/>
      <c r="F605" s="116"/>
      <c r="G605" s="116"/>
      <c r="H605" s="116"/>
      <c r="I605" s="116"/>
      <c r="J605" s="116"/>
      <c r="K605" s="116"/>
      <c r="L605" s="116"/>
      <c r="M605" s="116"/>
      <c r="N605" s="116"/>
      <c r="O605" s="116"/>
      <c r="P605" s="116"/>
    </row>
    <row r="606" spans="1:16" x14ac:dyDescent="0.25">
      <c r="A606" s="116"/>
      <c r="B606" s="116"/>
      <c r="C606" s="116"/>
      <c r="D606" s="116"/>
      <c r="E606" s="116"/>
      <c r="F606" s="116"/>
      <c r="G606" s="116"/>
      <c r="H606" s="116"/>
      <c r="I606" s="116"/>
      <c r="J606" s="116"/>
      <c r="K606" s="116"/>
      <c r="L606" s="116"/>
      <c r="M606" s="116"/>
      <c r="N606" s="116"/>
      <c r="O606" s="116"/>
      <c r="P606" s="116"/>
    </row>
    <row r="607" spans="1:16" x14ac:dyDescent="0.25">
      <c r="A607" s="116"/>
      <c r="B607" s="116"/>
      <c r="C607" s="116"/>
      <c r="D607" s="116"/>
      <c r="E607" s="116"/>
      <c r="F607" s="116"/>
      <c r="G607" s="116"/>
      <c r="H607" s="116"/>
      <c r="I607" s="116"/>
      <c r="J607" s="116"/>
      <c r="K607" s="116"/>
      <c r="L607" s="116"/>
      <c r="M607" s="116"/>
      <c r="N607" s="116"/>
      <c r="O607" s="116"/>
      <c r="P607" s="116"/>
    </row>
    <row r="608" spans="1:16" x14ac:dyDescent="0.25">
      <c r="A608" s="116"/>
      <c r="B608" s="116"/>
      <c r="C608" s="116"/>
      <c r="D608" s="116"/>
      <c r="E608" s="116"/>
      <c r="F608" s="116"/>
      <c r="G608" s="116"/>
      <c r="H608" s="116"/>
      <c r="I608" s="116"/>
      <c r="J608" s="116"/>
      <c r="K608" s="116"/>
      <c r="L608" s="116"/>
      <c r="M608" s="116"/>
      <c r="N608" s="116"/>
      <c r="O608" s="116"/>
      <c r="P608" s="116"/>
    </row>
    <row r="609" spans="1:16" x14ac:dyDescent="0.25">
      <c r="A609" s="116"/>
      <c r="B609" s="116"/>
      <c r="C609" s="116"/>
      <c r="D609" s="116"/>
      <c r="E609" s="116"/>
      <c r="F609" s="116"/>
      <c r="G609" s="116"/>
      <c r="H609" s="116"/>
      <c r="I609" s="116"/>
      <c r="J609" s="116"/>
      <c r="K609" s="116"/>
      <c r="L609" s="116"/>
      <c r="M609" s="116"/>
      <c r="N609" s="116"/>
      <c r="O609" s="116"/>
      <c r="P609" s="116"/>
    </row>
    <row r="610" spans="1:16" x14ac:dyDescent="0.25">
      <c r="A610" s="116"/>
      <c r="B610" s="116"/>
      <c r="C610" s="116"/>
      <c r="D610" s="116"/>
      <c r="E610" s="116"/>
      <c r="F610" s="116"/>
      <c r="G610" s="116"/>
      <c r="H610" s="116"/>
      <c r="I610" s="116"/>
      <c r="J610" s="116"/>
      <c r="K610" s="116"/>
      <c r="L610" s="116"/>
      <c r="M610" s="116"/>
      <c r="N610" s="116"/>
      <c r="O610" s="116"/>
      <c r="P610" s="116"/>
    </row>
    <row r="611" spans="1:16" x14ac:dyDescent="0.25">
      <c r="A611" s="116"/>
      <c r="B611" s="116"/>
      <c r="C611" s="116"/>
      <c r="D611" s="116"/>
      <c r="E611" s="116"/>
      <c r="F611" s="116"/>
      <c r="G611" s="116"/>
      <c r="H611" s="116"/>
      <c r="I611" s="116"/>
      <c r="J611" s="116"/>
      <c r="K611" s="116"/>
      <c r="L611" s="116"/>
      <c r="M611" s="116"/>
      <c r="N611" s="116"/>
      <c r="O611" s="116"/>
      <c r="P611" s="116"/>
    </row>
    <row r="612" spans="1:16" x14ac:dyDescent="0.25">
      <c r="A612" s="116"/>
      <c r="B612" s="116"/>
      <c r="C612" s="116"/>
      <c r="D612" s="116"/>
      <c r="E612" s="116"/>
      <c r="F612" s="116"/>
      <c r="G612" s="116"/>
      <c r="H612" s="116"/>
      <c r="I612" s="116"/>
      <c r="J612" s="116"/>
      <c r="K612" s="116"/>
      <c r="L612" s="116"/>
      <c r="M612" s="116"/>
      <c r="N612" s="116"/>
      <c r="O612" s="116"/>
      <c r="P612" s="116"/>
    </row>
    <row r="613" spans="1:16" x14ac:dyDescent="0.25">
      <c r="A613" s="116"/>
      <c r="B613" s="116"/>
      <c r="C613" s="116"/>
      <c r="D613" s="116"/>
      <c r="E613" s="116"/>
      <c r="F613" s="116"/>
      <c r="G613" s="116"/>
      <c r="H613" s="116"/>
      <c r="I613" s="116"/>
      <c r="J613" s="116"/>
      <c r="K613" s="116"/>
      <c r="L613" s="116"/>
      <c r="M613" s="116"/>
      <c r="N613" s="116"/>
      <c r="O613" s="116"/>
      <c r="P613" s="116"/>
    </row>
    <row r="614" spans="1:16" x14ac:dyDescent="0.25">
      <c r="A614" s="116"/>
      <c r="B614" s="116"/>
      <c r="C614" s="116"/>
      <c r="D614" s="116"/>
      <c r="E614" s="116"/>
      <c r="F614" s="116"/>
      <c r="G614" s="116"/>
      <c r="H614" s="116"/>
      <c r="I614" s="116"/>
      <c r="J614" s="116"/>
      <c r="K614" s="116"/>
      <c r="L614" s="116"/>
      <c r="M614" s="116"/>
      <c r="N614" s="116"/>
      <c r="O614" s="116"/>
      <c r="P614" s="116"/>
    </row>
    <row r="615" spans="1:16" x14ac:dyDescent="0.25">
      <c r="A615" s="116"/>
      <c r="B615" s="116"/>
      <c r="C615" s="116"/>
      <c r="D615" s="116"/>
      <c r="E615" s="116"/>
      <c r="F615" s="116"/>
      <c r="G615" s="116"/>
      <c r="H615" s="116"/>
      <c r="I615" s="116"/>
      <c r="J615" s="116"/>
      <c r="K615" s="116"/>
      <c r="L615" s="116"/>
      <c r="M615" s="116"/>
      <c r="N615" s="116"/>
      <c r="O615" s="116"/>
      <c r="P615" s="116"/>
    </row>
    <row r="616" spans="1:16" x14ac:dyDescent="0.25">
      <c r="A616" s="116"/>
      <c r="B616" s="116"/>
      <c r="C616" s="116"/>
      <c r="D616" s="116"/>
      <c r="E616" s="116"/>
      <c r="F616" s="116"/>
      <c r="G616" s="116"/>
      <c r="H616" s="116"/>
      <c r="I616" s="116"/>
      <c r="J616" s="116"/>
      <c r="K616" s="116"/>
      <c r="L616" s="116"/>
      <c r="M616" s="116"/>
      <c r="N616" s="116"/>
      <c r="O616" s="116"/>
      <c r="P616" s="116"/>
    </row>
    <row r="617" spans="1:16" x14ac:dyDescent="0.25">
      <c r="A617" s="116"/>
      <c r="B617" s="116"/>
      <c r="C617" s="116"/>
      <c r="D617" s="116"/>
      <c r="E617" s="116"/>
      <c r="F617" s="116"/>
      <c r="G617" s="116"/>
      <c r="H617" s="116"/>
      <c r="I617" s="116"/>
      <c r="J617" s="116"/>
      <c r="K617" s="116"/>
      <c r="L617" s="116"/>
      <c r="M617" s="116"/>
      <c r="N617" s="116"/>
      <c r="O617" s="116"/>
      <c r="P617" s="116"/>
    </row>
    <row r="618" spans="1:16" x14ac:dyDescent="0.25">
      <c r="A618" s="116"/>
      <c r="B618" s="116"/>
      <c r="C618" s="116"/>
      <c r="D618" s="116"/>
      <c r="E618" s="116"/>
      <c r="F618" s="116"/>
      <c r="G618" s="116"/>
      <c r="H618" s="116"/>
      <c r="I618" s="116"/>
      <c r="J618" s="116"/>
      <c r="K618" s="116"/>
      <c r="L618" s="116"/>
      <c r="M618" s="116"/>
      <c r="N618" s="116"/>
      <c r="O618" s="116"/>
      <c r="P618" s="116"/>
    </row>
    <row r="619" spans="1:16" x14ac:dyDescent="0.25">
      <c r="A619" s="116"/>
      <c r="B619" s="116"/>
      <c r="C619" s="116"/>
      <c r="D619" s="116"/>
      <c r="E619" s="116"/>
      <c r="F619" s="116"/>
      <c r="G619" s="116"/>
      <c r="H619" s="116"/>
      <c r="I619" s="116"/>
      <c r="J619" s="116"/>
      <c r="K619" s="116"/>
      <c r="L619" s="116"/>
      <c r="M619" s="116"/>
      <c r="N619" s="116"/>
      <c r="O619" s="116"/>
      <c r="P619" s="116"/>
    </row>
    <row r="620" spans="1:16" x14ac:dyDescent="0.25">
      <c r="A620" s="116"/>
      <c r="B620" s="116"/>
      <c r="C620" s="116"/>
      <c r="D620" s="116"/>
      <c r="E620" s="116"/>
      <c r="F620" s="116"/>
      <c r="G620" s="116"/>
      <c r="H620" s="116"/>
      <c r="I620" s="116"/>
      <c r="J620" s="116"/>
      <c r="K620" s="116"/>
      <c r="L620" s="116"/>
      <c r="M620" s="116"/>
      <c r="N620" s="116"/>
      <c r="O620" s="116"/>
      <c r="P620" s="116"/>
    </row>
    <row r="621" spans="1:16" x14ac:dyDescent="0.25">
      <c r="A621" s="116"/>
      <c r="B621" s="116"/>
      <c r="C621" s="116"/>
      <c r="D621" s="116"/>
      <c r="E621" s="116"/>
      <c r="F621" s="116"/>
      <c r="G621" s="116"/>
      <c r="H621" s="116"/>
      <c r="I621" s="116"/>
      <c r="J621" s="116"/>
      <c r="K621" s="116"/>
      <c r="L621" s="116"/>
      <c r="M621" s="116"/>
      <c r="N621" s="116"/>
      <c r="O621" s="116"/>
      <c r="P621" s="116"/>
    </row>
    <row r="622" spans="1:16" x14ac:dyDescent="0.25">
      <c r="A622" s="116"/>
      <c r="B622" s="116"/>
      <c r="C622" s="116"/>
      <c r="D622" s="116"/>
      <c r="E622" s="116"/>
      <c r="F622" s="116"/>
      <c r="G622" s="116"/>
      <c r="H622" s="116"/>
      <c r="I622" s="116"/>
      <c r="J622" s="116"/>
      <c r="K622" s="116"/>
      <c r="L622" s="116"/>
      <c r="M622" s="116"/>
      <c r="N622" s="116"/>
      <c r="O622" s="116"/>
      <c r="P622" s="116"/>
    </row>
    <row r="623" spans="1:16" x14ac:dyDescent="0.25">
      <c r="A623" s="116"/>
      <c r="B623" s="116"/>
      <c r="C623" s="116"/>
      <c r="D623" s="116"/>
      <c r="E623" s="116"/>
      <c r="F623" s="116"/>
      <c r="G623" s="116"/>
      <c r="H623" s="116"/>
      <c r="I623" s="116"/>
      <c r="J623" s="116"/>
      <c r="K623" s="116"/>
      <c r="L623" s="116"/>
      <c r="M623" s="116"/>
      <c r="N623" s="116"/>
      <c r="O623" s="116"/>
      <c r="P623" s="116"/>
    </row>
    <row r="624" spans="1:16" x14ac:dyDescent="0.25">
      <c r="A624" s="116"/>
      <c r="B624" s="116"/>
      <c r="C624" s="116"/>
      <c r="D624" s="116"/>
      <c r="E624" s="116"/>
      <c r="F624" s="116"/>
      <c r="G624" s="116"/>
      <c r="H624" s="116"/>
      <c r="I624" s="116"/>
      <c r="J624" s="116"/>
      <c r="K624" s="116"/>
      <c r="L624" s="116"/>
      <c r="M624" s="116"/>
      <c r="N624" s="116"/>
      <c r="O624" s="116"/>
      <c r="P624" s="116"/>
    </row>
    <row r="625" spans="1:16" x14ac:dyDescent="0.25">
      <c r="A625" s="116"/>
      <c r="B625" s="116"/>
      <c r="C625" s="116"/>
      <c r="D625" s="116"/>
      <c r="E625" s="116"/>
      <c r="F625" s="116"/>
      <c r="G625" s="116"/>
      <c r="H625" s="116"/>
      <c r="I625" s="116"/>
      <c r="J625" s="116"/>
      <c r="K625" s="116"/>
      <c r="L625" s="116"/>
      <c r="M625" s="116"/>
      <c r="N625" s="116"/>
      <c r="O625" s="116"/>
      <c r="P625" s="116"/>
    </row>
    <row r="626" spans="1:16" x14ac:dyDescent="0.25">
      <c r="A626" s="116"/>
      <c r="B626" s="116"/>
      <c r="C626" s="116"/>
      <c r="D626" s="116"/>
      <c r="E626" s="116"/>
      <c r="F626" s="116"/>
      <c r="G626" s="116"/>
      <c r="H626" s="116"/>
      <c r="I626" s="116"/>
      <c r="J626" s="116"/>
      <c r="K626" s="116"/>
      <c r="L626" s="116"/>
      <c r="M626" s="116"/>
      <c r="N626" s="116"/>
      <c r="O626" s="116"/>
      <c r="P626" s="116"/>
    </row>
    <row r="627" spans="1:16" x14ac:dyDescent="0.25">
      <c r="A627" s="116"/>
      <c r="B627" s="116"/>
      <c r="C627" s="116"/>
      <c r="D627" s="116"/>
      <c r="E627" s="116"/>
      <c r="F627" s="116"/>
      <c r="G627" s="116"/>
      <c r="H627" s="116"/>
      <c r="I627" s="116"/>
      <c r="J627" s="116"/>
      <c r="K627" s="116"/>
      <c r="L627" s="116"/>
      <c r="M627" s="116"/>
      <c r="N627" s="116"/>
      <c r="O627" s="116"/>
      <c r="P627" s="116"/>
    </row>
    <row r="628" spans="1:16" x14ac:dyDescent="0.25">
      <c r="A628" s="116"/>
      <c r="B628" s="116"/>
      <c r="C628" s="116"/>
      <c r="D628" s="116"/>
      <c r="E628" s="116"/>
      <c r="F628" s="116"/>
      <c r="G628" s="116"/>
      <c r="H628" s="116"/>
      <c r="I628" s="116"/>
      <c r="J628" s="116"/>
      <c r="K628" s="116"/>
      <c r="L628" s="116"/>
      <c r="M628" s="116"/>
      <c r="N628" s="116"/>
      <c r="O628" s="116"/>
      <c r="P628" s="116"/>
    </row>
    <row r="629" spans="1:16" x14ac:dyDescent="0.25">
      <c r="A629" s="116"/>
      <c r="B629" s="116"/>
      <c r="C629" s="116"/>
      <c r="D629" s="116"/>
      <c r="E629" s="116"/>
      <c r="F629" s="116"/>
      <c r="G629" s="116"/>
      <c r="H629" s="116"/>
      <c r="I629" s="116"/>
      <c r="J629" s="116"/>
      <c r="K629" s="116"/>
      <c r="L629" s="116"/>
      <c r="M629" s="116"/>
      <c r="N629" s="116"/>
      <c r="O629" s="116"/>
      <c r="P629" s="116"/>
    </row>
    <row r="630" spans="1:16" x14ac:dyDescent="0.25">
      <c r="A630" s="116"/>
      <c r="B630" s="116"/>
      <c r="C630" s="116"/>
      <c r="D630" s="116"/>
      <c r="E630" s="116"/>
      <c r="F630" s="116"/>
      <c r="G630" s="116"/>
      <c r="H630" s="116"/>
      <c r="I630" s="116"/>
      <c r="J630" s="116"/>
      <c r="K630" s="116"/>
      <c r="L630" s="116"/>
      <c r="M630" s="116"/>
      <c r="N630" s="116"/>
      <c r="O630" s="116"/>
      <c r="P630" s="116"/>
    </row>
    <row r="631" spans="1:16" x14ac:dyDescent="0.25">
      <c r="A631" s="116"/>
      <c r="B631" s="116"/>
      <c r="C631" s="116"/>
      <c r="D631" s="116"/>
      <c r="E631" s="116"/>
      <c r="F631" s="116"/>
      <c r="G631" s="116"/>
      <c r="H631" s="116"/>
      <c r="I631" s="116"/>
      <c r="J631" s="116"/>
      <c r="K631" s="116"/>
      <c r="L631" s="116"/>
      <c r="M631" s="116"/>
      <c r="N631" s="116"/>
      <c r="O631" s="116"/>
      <c r="P631" s="116"/>
    </row>
    <row r="632" spans="1:16" x14ac:dyDescent="0.25">
      <c r="A632" s="116"/>
      <c r="B632" s="116"/>
      <c r="C632" s="116"/>
      <c r="D632" s="116"/>
      <c r="E632" s="116"/>
      <c r="F632" s="116"/>
      <c r="G632" s="116"/>
      <c r="H632" s="116"/>
      <c r="I632" s="116"/>
      <c r="J632" s="116"/>
      <c r="K632" s="116"/>
      <c r="L632" s="116"/>
      <c r="M632" s="116"/>
      <c r="N632" s="116"/>
      <c r="O632" s="116"/>
      <c r="P632" s="116"/>
    </row>
    <row r="633" spans="1:16" x14ac:dyDescent="0.25">
      <c r="A633" s="116"/>
      <c r="B633" s="116"/>
      <c r="C633" s="116"/>
      <c r="D633" s="116"/>
      <c r="E633" s="116"/>
      <c r="F633" s="116"/>
      <c r="G633" s="116"/>
      <c r="H633" s="116"/>
      <c r="I633" s="116"/>
      <c r="J633" s="116"/>
      <c r="K633" s="116"/>
      <c r="L633" s="116"/>
      <c r="M633" s="116"/>
      <c r="N633" s="116"/>
      <c r="O633" s="116"/>
      <c r="P633" s="116"/>
    </row>
    <row r="634" spans="1:16" x14ac:dyDescent="0.25">
      <c r="A634" s="116"/>
      <c r="B634" s="116"/>
      <c r="C634" s="116"/>
      <c r="D634" s="116"/>
      <c r="E634" s="116"/>
      <c r="F634" s="116"/>
      <c r="G634" s="116"/>
      <c r="H634" s="116"/>
      <c r="I634" s="116"/>
      <c r="J634" s="116"/>
      <c r="K634" s="116"/>
      <c r="L634" s="116"/>
      <c r="M634" s="116"/>
      <c r="N634" s="116"/>
      <c r="O634" s="116"/>
      <c r="P634" s="116"/>
    </row>
    <row r="635" spans="1:16" x14ac:dyDescent="0.25">
      <c r="A635" s="116"/>
      <c r="B635" s="116"/>
      <c r="C635" s="116"/>
      <c r="D635" s="116"/>
      <c r="E635" s="116"/>
      <c r="F635" s="116"/>
      <c r="G635" s="116"/>
      <c r="H635" s="116"/>
      <c r="I635" s="116"/>
      <c r="J635" s="116"/>
      <c r="K635" s="116"/>
      <c r="L635" s="116"/>
      <c r="M635" s="116"/>
      <c r="N635" s="116"/>
      <c r="O635" s="116"/>
      <c r="P635" s="116"/>
    </row>
    <row r="636" spans="1:16" x14ac:dyDescent="0.25">
      <c r="A636" s="116"/>
      <c r="B636" s="116"/>
      <c r="C636" s="116"/>
      <c r="D636" s="116"/>
      <c r="E636" s="116"/>
      <c r="F636" s="116"/>
      <c r="G636" s="116"/>
      <c r="H636" s="116"/>
      <c r="I636" s="116"/>
      <c r="J636" s="116"/>
      <c r="K636" s="116"/>
      <c r="L636" s="116"/>
      <c r="M636" s="116"/>
      <c r="N636" s="116"/>
      <c r="O636" s="116"/>
      <c r="P636" s="116"/>
    </row>
    <row r="637" spans="1:16" x14ac:dyDescent="0.25">
      <c r="A637" s="116"/>
      <c r="B637" s="116"/>
      <c r="C637" s="116"/>
      <c r="D637" s="116"/>
      <c r="E637" s="116"/>
      <c r="F637" s="116"/>
      <c r="G637" s="116"/>
      <c r="H637" s="116"/>
      <c r="I637" s="116"/>
      <c r="J637" s="116"/>
      <c r="K637" s="116"/>
      <c r="L637" s="116"/>
      <c r="M637" s="116"/>
      <c r="N637" s="116"/>
      <c r="O637" s="116"/>
      <c r="P637" s="116"/>
    </row>
    <row r="638" spans="1:16" x14ac:dyDescent="0.25">
      <c r="A638" s="116"/>
      <c r="B638" s="116"/>
      <c r="C638" s="116"/>
      <c r="D638" s="116"/>
      <c r="E638" s="116"/>
      <c r="F638" s="116"/>
      <c r="G638" s="116"/>
      <c r="H638" s="116"/>
      <c r="I638" s="116"/>
      <c r="J638" s="116"/>
      <c r="K638" s="116"/>
      <c r="L638" s="116"/>
      <c r="M638" s="116"/>
      <c r="N638" s="116"/>
      <c r="O638" s="116"/>
      <c r="P638" s="116"/>
    </row>
    <row r="639" spans="1:16" x14ac:dyDescent="0.25">
      <c r="A639" s="116"/>
      <c r="B639" s="116"/>
      <c r="C639" s="116"/>
      <c r="D639" s="116"/>
      <c r="E639" s="116"/>
      <c r="F639" s="116"/>
      <c r="G639" s="116"/>
      <c r="H639" s="116"/>
      <c r="I639" s="116"/>
      <c r="J639" s="116"/>
      <c r="K639" s="116"/>
      <c r="L639" s="116"/>
      <c r="M639" s="116"/>
      <c r="N639" s="116"/>
      <c r="O639" s="116"/>
      <c r="P639" s="116"/>
    </row>
    <row r="640" spans="1:16" x14ac:dyDescent="0.25">
      <c r="A640" s="116"/>
      <c r="B640" s="116"/>
      <c r="C640" s="116"/>
      <c r="D640" s="116"/>
      <c r="E640" s="116"/>
      <c r="F640" s="116"/>
      <c r="G640" s="116"/>
      <c r="H640" s="116"/>
      <c r="I640" s="116"/>
      <c r="J640" s="116"/>
      <c r="K640" s="116"/>
      <c r="L640" s="116"/>
      <c r="M640" s="116"/>
      <c r="N640" s="116"/>
      <c r="O640" s="116"/>
      <c r="P640" s="116"/>
    </row>
    <row r="641" spans="1:16" x14ac:dyDescent="0.25">
      <c r="A641" s="116"/>
      <c r="B641" s="116"/>
      <c r="C641" s="116"/>
      <c r="D641" s="116"/>
      <c r="E641" s="116"/>
      <c r="F641" s="116"/>
      <c r="G641" s="116"/>
      <c r="H641" s="116"/>
      <c r="I641" s="116"/>
      <c r="J641" s="116"/>
      <c r="K641" s="116"/>
      <c r="L641" s="116"/>
      <c r="M641" s="116"/>
      <c r="N641" s="116"/>
      <c r="O641" s="116"/>
      <c r="P641" s="116"/>
    </row>
    <row r="642" spans="1:16" x14ac:dyDescent="0.25">
      <c r="A642" s="116"/>
      <c r="B642" s="116"/>
      <c r="C642" s="116"/>
      <c r="D642" s="116"/>
      <c r="E642" s="116"/>
      <c r="F642" s="116"/>
      <c r="G642" s="116"/>
      <c r="H642" s="116"/>
      <c r="I642" s="116"/>
      <c r="J642" s="116"/>
      <c r="K642" s="116"/>
      <c r="L642" s="116"/>
      <c r="M642" s="116"/>
      <c r="N642" s="116"/>
      <c r="O642" s="116"/>
      <c r="P642" s="116"/>
    </row>
    <row r="643" spans="1:16" x14ac:dyDescent="0.25">
      <c r="A643" s="116"/>
      <c r="B643" s="116"/>
      <c r="C643" s="116"/>
      <c r="D643" s="116"/>
      <c r="E643" s="116"/>
      <c r="F643" s="116"/>
      <c r="G643" s="116"/>
      <c r="H643" s="116"/>
      <c r="I643" s="116"/>
      <c r="J643" s="116"/>
      <c r="K643" s="116"/>
      <c r="L643" s="116"/>
      <c r="M643" s="116"/>
      <c r="N643" s="116"/>
      <c r="O643" s="116"/>
      <c r="P643" s="116"/>
    </row>
    <row r="644" spans="1:16" x14ac:dyDescent="0.25">
      <c r="A644" s="116"/>
      <c r="B644" s="116"/>
      <c r="C644" s="116"/>
      <c r="D644" s="116"/>
      <c r="E644" s="116"/>
      <c r="F644" s="116"/>
      <c r="G644" s="116"/>
      <c r="H644" s="116"/>
      <c r="I644" s="116"/>
      <c r="J644" s="116"/>
      <c r="K644" s="116"/>
      <c r="L644" s="116"/>
      <c r="M644" s="116"/>
      <c r="N644" s="116"/>
      <c r="O644" s="116"/>
      <c r="P644" s="116"/>
    </row>
    <row r="645" spans="1:16" x14ac:dyDescent="0.25">
      <c r="A645" s="116"/>
      <c r="B645" s="116"/>
      <c r="C645" s="116"/>
      <c r="D645" s="116"/>
      <c r="E645" s="116"/>
      <c r="F645" s="116"/>
      <c r="G645" s="116"/>
      <c r="H645" s="116"/>
      <c r="I645" s="116"/>
      <c r="J645" s="116"/>
      <c r="K645" s="116"/>
      <c r="L645" s="116"/>
      <c r="M645" s="116"/>
      <c r="N645" s="116"/>
      <c r="O645" s="116"/>
      <c r="P645" s="116"/>
    </row>
    <row r="646" spans="1:16" x14ac:dyDescent="0.25">
      <c r="A646" s="116"/>
      <c r="B646" s="116"/>
      <c r="C646" s="116"/>
      <c r="D646" s="116"/>
      <c r="E646" s="116"/>
      <c r="F646" s="116"/>
      <c r="G646" s="116"/>
      <c r="H646" s="116"/>
      <c r="I646" s="116"/>
      <c r="J646" s="116"/>
      <c r="K646" s="116"/>
      <c r="L646" s="116"/>
      <c r="M646" s="116"/>
      <c r="N646" s="116"/>
      <c r="O646" s="116"/>
      <c r="P646" s="116"/>
    </row>
    <row r="647" spans="1:16" x14ac:dyDescent="0.25">
      <c r="A647" s="116"/>
      <c r="B647" s="116"/>
      <c r="C647" s="116"/>
      <c r="D647" s="116"/>
      <c r="E647" s="116"/>
      <c r="F647" s="116"/>
      <c r="G647" s="116"/>
      <c r="H647" s="116"/>
      <c r="I647" s="116"/>
      <c r="J647" s="116"/>
      <c r="K647" s="116"/>
      <c r="L647" s="116"/>
      <c r="M647" s="116"/>
      <c r="N647" s="116"/>
      <c r="O647" s="116"/>
      <c r="P647" s="116"/>
    </row>
    <row r="648" spans="1:16" x14ac:dyDescent="0.25">
      <c r="A648" s="116"/>
      <c r="B648" s="116"/>
      <c r="C648" s="116"/>
      <c r="D648" s="116"/>
      <c r="E648" s="116"/>
      <c r="F648" s="116"/>
      <c r="G648" s="116"/>
      <c r="H648" s="116"/>
      <c r="I648" s="116"/>
      <c r="J648" s="116"/>
      <c r="K648" s="116"/>
      <c r="L648" s="116"/>
      <c r="M648" s="116"/>
      <c r="N648" s="116"/>
      <c r="O648" s="116"/>
      <c r="P648" s="116"/>
    </row>
    <row r="649" spans="1:16" x14ac:dyDescent="0.25">
      <c r="A649" s="116"/>
      <c r="B649" s="116"/>
      <c r="C649" s="116"/>
      <c r="D649" s="116"/>
      <c r="E649" s="116"/>
      <c r="F649" s="116"/>
      <c r="G649" s="116"/>
      <c r="H649" s="116"/>
      <c r="I649" s="116"/>
      <c r="J649" s="116"/>
      <c r="K649" s="116"/>
      <c r="L649" s="116"/>
      <c r="M649" s="116"/>
      <c r="N649" s="116"/>
      <c r="O649" s="116"/>
      <c r="P649" s="116"/>
    </row>
    <row r="650" spans="1:16" x14ac:dyDescent="0.25">
      <c r="A650" s="116"/>
      <c r="B650" s="116"/>
      <c r="C650" s="116"/>
      <c r="D650" s="116"/>
      <c r="E650" s="116"/>
      <c r="F650" s="116"/>
      <c r="G650" s="116"/>
      <c r="H650" s="116"/>
      <c r="I650" s="116"/>
      <c r="J650" s="116"/>
      <c r="K650" s="116"/>
      <c r="L650" s="116"/>
      <c r="M650" s="116"/>
      <c r="N650" s="116"/>
      <c r="O650" s="116"/>
      <c r="P650" s="116"/>
    </row>
    <row r="651" spans="1:16" x14ac:dyDescent="0.25">
      <c r="A651" s="116"/>
      <c r="B651" s="116"/>
      <c r="C651" s="116"/>
      <c r="D651" s="116"/>
      <c r="E651" s="116"/>
      <c r="F651" s="116"/>
      <c r="G651" s="116"/>
      <c r="H651" s="116"/>
      <c r="I651" s="116"/>
      <c r="J651" s="116"/>
      <c r="K651" s="116"/>
      <c r="L651" s="116"/>
      <c r="M651" s="116"/>
      <c r="N651" s="116"/>
      <c r="O651" s="116"/>
      <c r="P651" s="116"/>
    </row>
    <row r="652" spans="1:16" x14ac:dyDescent="0.25">
      <c r="A652" s="116"/>
      <c r="B652" s="116"/>
      <c r="C652" s="116"/>
      <c r="D652" s="116"/>
      <c r="E652" s="116"/>
      <c r="F652" s="116"/>
      <c r="G652" s="116"/>
      <c r="H652" s="116"/>
      <c r="I652" s="116"/>
      <c r="J652" s="116"/>
      <c r="K652" s="116"/>
      <c r="L652" s="116"/>
      <c r="M652" s="116"/>
      <c r="N652" s="116"/>
      <c r="O652" s="116"/>
      <c r="P652" s="116"/>
    </row>
    <row r="653" spans="1:16" x14ac:dyDescent="0.25">
      <c r="A653" s="116"/>
      <c r="B653" s="116"/>
      <c r="C653" s="116"/>
      <c r="D653" s="116"/>
      <c r="E653" s="116"/>
      <c r="F653" s="116"/>
      <c r="G653" s="116"/>
      <c r="H653" s="116"/>
      <c r="I653" s="116"/>
      <c r="J653" s="116"/>
      <c r="K653" s="116"/>
      <c r="L653" s="116"/>
      <c r="M653" s="116"/>
      <c r="N653" s="116"/>
      <c r="O653" s="116"/>
      <c r="P653" s="116"/>
    </row>
    <row r="654" spans="1:16" x14ac:dyDescent="0.25">
      <c r="A654" s="116"/>
      <c r="B654" s="116"/>
      <c r="C654" s="116"/>
      <c r="D654" s="116"/>
      <c r="E654" s="116"/>
      <c r="F654" s="116"/>
      <c r="G654" s="116"/>
      <c r="H654" s="116"/>
      <c r="I654" s="116"/>
      <c r="J654" s="116"/>
      <c r="K654" s="116"/>
      <c r="L654" s="116"/>
      <c r="M654" s="116"/>
      <c r="N654" s="116"/>
      <c r="O654" s="116"/>
      <c r="P654" s="116"/>
    </row>
    <row r="655" spans="1:16" x14ac:dyDescent="0.25">
      <c r="A655" s="116"/>
      <c r="B655" s="116"/>
      <c r="C655" s="116"/>
      <c r="D655" s="116"/>
      <c r="E655" s="116"/>
      <c r="F655" s="116"/>
      <c r="G655" s="116"/>
      <c r="H655" s="116"/>
      <c r="I655" s="116"/>
      <c r="J655" s="116"/>
      <c r="K655" s="116"/>
      <c r="L655" s="116"/>
      <c r="M655" s="116"/>
      <c r="N655" s="116"/>
      <c r="O655" s="116"/>
      <c r="P655" s="116"/>
    </row>
    <row r="656" spans="1:16" x14ac:dyDescent="0.25">
      <c r="A656" s="116"/>
      <c r="B656" s="116"/>
      <c r="C656" s="116"/>
      <c r="D656" s="116"/>
      <c r="E656" s="116"/>
      <c r="F656" s="116"/>
      <c r="G656" s="116"/>
      <c r="H656" s="116"/>
      <c r="I656" s="116"/>
      <c r="J656" s="116"/>
      <c r="K656" s="116"/>
      <c r="L656" s="116"/>
      <c r="M656" s="116"/>
      <c r="N656" s="116"/>
      <c r="O656" s="116"/>
      <c r="P656" s="116"/>
    </row>
    <row r="657" spans="1:16" x14ac:dyDescent="0.25">
      <c r="A657" s="116"/>
      <c r="B657" s="116"/>
      <c r="C657" s="116"/>
      <c r="D657" s="116"/>
      <c r="E657" s="116"/>
      <c r="F657" s="116"/>
      <c r="G657" s="116"/>
      <c r="H657" s="116"/>
      <c r="I657" s="116"/>
      <c r="J657" s="116"/>
      <c r="K657" s="116"/>
      <c r="L657" s="116"/>
      <c r="M657" s="116"/>
      <c r="N657" s="116"/>
      <c r="O657" s="116"/>
      <c r="P657" s="116"/>
    </row>
    <row r="658" spans="1:16" x14ac:dyDescent="0.25">
      <c r="A658" s="116"/>
      <c r="B658" s="116"/>
      <c r="C658" s="116"/>
      <c r="D658" s="116"/>
      <c r="E658" s="116"/>
      <c r="F658" s="116"/>
      <c r="G658" s="116"/>
      <c r="H658" s="116"/>
      <c r="I658" s="116"/>
      <c r="J658" s="116"/>
      <c r="K658" s="116"/>
      <c r="L658" s="116"/>
      <c r="M658" s="116"/>
      <c r="N658" s="116"/>
      <c r="O658" s="116"/>
      <c r="P658" s="116"/>
    </row>
    <row r="659" spans="1:16" x14ac:dyDescent="0.25">
      <c r="A659" s="116"/>
      <c r="B659" s="116"/>
      <c r="C659" s="116"/>
      <c r="D659" s="116"/>
      <c r="E659" s="116"/>
      <c r="F659" s="116"/>
      <c r="G659" s="116"/>
      <c r="H659" s="116"/>
      <c r="I659" s="116"/>
      <c r="J659" s="116"/>
      <c r="K659" s="116"/>
      <c r="L659" s="116"/>
      <c r="M659" s="116"/>
      <c r="N659" s="116"/>
      <c r="O659" s="116"/>
      <c r="P659" s="116"/>
    </row>
    <row r="660" spans="1:16" x14ac:dyDescent="0.25">
      <c r="A660" s="116"/>
      <c r="B660" s="116"/>
      <c r="C660" s="116"/>
      <c r="D660" s="116"/>
      <c r="E660" s="116"/>
      <c r="F660" s="116"/>
      <c r="G660" s="116"/>
      <c r="H660" s="116"/>
      <c r="I660" s="116"/>
      <c r="J660" s="116"/>
      <c r="K660" s="116"/>
      <c r="L660" s="116"/>
      <c r="M660" s="116"/>
      <c r="N660" s="116"/>
      <c r="O660" s="116"/>
      <c r="P660" s="116"/>
    </row>
    <row r="661" spans="1:16" x14ac:dyDescent="0.25">
      <c r="A661" s="116"/>
      <c r="B661" s="116"/>
      <c r="C661" s="116"/>
      <c r="D661" s="116"/>
      <c r="E661" s="116"/>
      <c r="F661" s="116"/>
      <c r="G661" s="116"/>
      <c r="H661" s="116"/>
      <c r="I661" s="116"/>
      <c r="J661" s="116"/>
      <c r="K661" s="116"/>
      <c r="L661" s="116"/>
      <c r="M661" s="116"/>
      <c r="N661" s="116"/>
      <c r="O661" s="116"/>
      <c r="P661" s="116"/>
    </row>
    <row r="662" spans="1:16" x14ac:dyDescent="0.25">
      <c r="A662" s="116"/>
      <c r="B662" s="116"/>
      <c r="C662" s="116"/>
      <c r="D662" s="116"/>
      <c r="E662" s="116"/>
      <c r="F662" s="116"/>
      <c r="G662" s="116"/>
      <c r="H662" s="116"/>
      <c r="I662" s="116"/>
      <c r="J662" s="116"/>
      <c r="K662" s="116"/>
      <c r="L662" s="116"/>
      <c r="M662" s="116"/>
      <c r="N662" s="116"/>
      <c r="O662" s="116"/>
      <c r="P662" s="116"/>
    </row>
    <row r="663" spans="1:16" x14ac:dyDescent="0.25">
      <c r="A663" s="116"/>
      <c r="B663" s="116"/>
      <c r="C663" s="116"/>
      <c r="D663" s="116"/>
      <c r="E663" s="116"/>
      <c r="F663" s="116"/>
      <c r="G663" s="116"/>
      <c r="H663" s="116"/>
      <c r="I663" s="116"/>
      <c r="J663" s="116"/>
      <c r="K663" s="116"/>
      <c r="L663" s="116"/>
      <c r="M663" s="116"/>
      <c r="N663" s="116"/>
      <c r="O663" s="116"/>
      <c r="P663" s="116"/>
    </row>
    <row r="664" spans="1:16" x14ac:dyDescent="0.25">
      <c r="A664" s="116"/>
      <c r="B664" s="116"/>
      <c r="C664" s="116"/>
      <c r="D664" s="116"/>
      <c r="E664" s="116"/>
      <c r="F664" s="116"/>
      <c r="G664" s="116"/>
      <c r="H664" s="116"/>
      <c r="I664" s="116"/>
      <c r="J664" s="116"/>
      <c r="K664" s="116"/>
      <c r="L664" s="116"/>
      <c r="M664" s="116"/>
      <c r="N664" s="116"/>
      <c r="O664" s="116"/>
      <c r="P664" s="116"/>
    </row>
    <row r="665" spans="1:16" x14ac:dyDescent="0.25">
      <c r="A665" s="116"/>
      <c r="B665" s="116"/>
      <c r="C665" s="116"/>
      <c r="D665" s="116"/>
      <c r="E665" s="116"/>
      <c r="F665" s="116"/>
      <c r="G665" s="116"/>
      <c r="H665" s="116"/>
      <c r="I665" s="116"/>
      <c r="J665" s="116"/>
      <c r="K665" s="116"/>
      <c r="L665" s="116"/>
      <c r="M665" s="116"/>
      <c r="N665" s="116"/>
      <c r="O665" s="116"/>
      <c r="P665" s="116"/>
    </row>
    <row r="666" spans="1:16" x14ac:dyDescent="0.25">
      <c r="A666" s="116"/>
      <c r="B666" s="116"/>
      <c r="C666" s="116"/>
      <c r="D666" s="116"/>
      <c r="E666" s="116"/>
      <c r="F666" s="116"/>
      <c r="G666" s="116"/>
      <c r="H666" s="116"/>
      <c r="I666" s="116"/>
      <c r="J666" s="116"/>
      <c r="K666" s="116"/>
      <c r="L666" s="116"/>
      <c r="M666" s="116"/>
      <c r="N666" s="116"/>
      <c r="O666" s="116"/>
      <c r="P666" s="116"/>
    </row>
    <row r="667" spans="1:16" x14ac:dyDescent="0.25">
      <c r="A667" s="116"/>
      <c r="B667" s="116"/>
      <c r="C667" s="116"/>
      <c r="D667" s="116"/>
      <c r="E667" s="116"/>
      <c r="F667" s="116"/>
      <c r="G667" s="116"/>
      <c r="H667" s="116"/>
      <c r="I667" s="116"/>
      <c r="J667" s="116"/>
      <c r="K667" s="116"/>
      <c r="L667" s="116"/>
      <c r="M667" s="116"/>
      <c r="N667" s="116"/>
      <c r="O667" s="116"/>
      <c r="P667" s="116"/>
    </row>
    <row r="668" spans="1:16" x14ac:dyDescent="0.25">
      <c r="A668" s="116"/>
      <c r="B668" s="116"/>
      <c r="C668" s="116"/>
      <c r="D668" s="116"/>
      <c r="E668" s="116"/>
      <c r="F668" s="116"/>
      <c r="G668" s="116"/>
      <c r="H668" s="116"/>
      <c r="I668" s="116"/>
      <c r="J668" s="116"/>
      <c r="K668" s="116"/>
      <c r="L668" s="116"/>
      <c r="M668" s="116"/>
      <c r="N668" s="116"/>
      <c r="O668" s="116"/>
      <c r="P668" s="116"/>
    </row>
    <row r="669" spans="1:16" x14ac:dyDescent="0.25">
      <c r="A669" s="116"/>
      <c r="B669" s="116"/>
      <c r="C669" s="116"/>
      <c r="D669" s="116"/>
      <c r="E669" s="116"/>
      <c r="F669" s="116"/>
      <c r="G669" s="116"/>
      <c r="H669" s="116"/>
      <c r="I669" s="116"/>
      <c r="J669" s="116"/>
      <c r="K669" s="116"/>
      <c r="L669" s="116"/>
      <c r="M669" s="116"/>
      <c r="N669" s="116"/>
      <c r="O669" s="116"/>
      <c r="P669" s="116"/>
    </row>
    <row r="670" spans="1:16" x14ac:dyDescent="0.25">
      <c r="A670" s="116"/>
      <c r="B670" s="116"/>
      <c r="C670" s="116"/>
      <c r="D670" s="116"/>
      <c r="E670" s="116"/>
      <c r="F670" s="116"/>
      <c r="G670" s="116"/>
      <c r="H670" s="116"/>
      <c r="I670" s="116"/>
      <c r="J670" s="116"/>
      <c r="K670" s="116"/>
      <c r="L670" s="116"/>
      <c r="M670" s="116"/>
      <c r="N670" s="116"/>
      <c r="O670" s="116"/>
      <c r="P670" s="116"/>
    </row>
    <row r="671" spans="1:16" x14ac:dyDescent="0.25">
      <c r="A671" s="116"/>
      <c r="B671" s="116"/>
      <c r="C671" s="116"/>
      <c r="D671" s="116"/>
      <c r="E671" s="116"/>
      <c r="F671" s="116"/>
      <c r="G671" s="116"/>
      <c r="H671" s="116"/>
      <c r="I671" s="116"/>
      <c r="J671" s="116"/>
      <c r="K671" s="116"/>
      <c r="L671" s="116"/>
      <c r="M671" s="116"/>
      <c r="N671" s="116"/>
      <c r="O671" s="116"/>
      <c r="P671" s="116"/>
    </row>
    <row r="672" spans="1:16" x14ac:dyDescent="0.25">
      <c r="A672" s="116"/>
      <c r="B672" s="116"/>
      <c r="C672" s="116"/>
      <c r="D672" s="116"/>
      <c r="E672" s="116"/>
      <c r="F672" s="116"/>
      <c r="G672" s="116"/>
      <c r="H672" s="116"/>
      <c r="I672" s="116"/>
      <c r="J672" s="116"/>
      <c r="K672" s="116"/>
      <c r="L672" s="116"/>
      <c r="M672" s="116"/>
      <c r="N672" s="116"/>
      <c r="O672" s="116"/>
      <c r="P672" s="116"/>
    </row>
    <row r="673" spans="1:16" x14ac:dyDescent="0.25">
      <c r="A673" s="116"/>
      <c r="B673" s="116"/>
      <c r="C673" s="116"/>
      <c r="D673" s="116"/>
      <c r="E673" s="116"/>
      <c r="F673" s="116"/>
      <c r="G673" s="116"/>
      <c r="H673" s="116"/>
      <c r="I673" s="116"/>
      <c r="J673" s="116"/>
      <c r="K673" s="116"/>
      <c r="L673" s="116"/>
      <c r="M673" s="116"/>
      <c r="N673" s="116"/>
      <c r="O673" s="116"/>
      <c r="P673" s="116"/>
    </row>
    <row r="674" spans="1:16" x14ac:dyDescent="0.25">
      <c r="A674" s="116"/>
      <c r="B674" s="116"/>
      <c r="C674" s="116"/>
      <c r="D674" s="116"/>
      <c r="E674" s="116"/>
      <c r="F674" s="116"/>
      <c r="G674" s="116"/>
      <c r="H674" s="116"/>
      <c r="I674" s="116"/>
      <c r="J674" s="116"/>
      <c r="K674" s="116"/>
      <c r="L674" s="116"/>
      <c r="M674" s="116"/>
      <c r="N674" s="116"/>
      <c r="O674" s="116"/>
      <c r="P674" s="116"/>
    </row>
    <row r="675" spans="1:16" x14ac:dyDescent="0.25">
      <c r="A675" s="116"/>
      <c r="B675" s="116"/>
      <c r="C675" s="116"/>
      <c r="D675" s="116"/>
      <c r="E675" s="116"/>
      <c r="F675" s="116"/>
      <c r="G675" s="116"/>
      <c r="H675" s="116"/>
      <c r="I675" s="116"/>
      <c r="J675" s="116"/>
      <c r="K675" s="116"/>
      <c r="L675" s="116"/>
      <c r="M675" s="116"/>
      <c r="N675" s="116"/>
      <c r="O675" s="116"/>
      <c r="P675" s="116"/>
    </row>
    <row r="676" spans="1:16" x14ac:dyDescent="0.25">
      <c r="A676" s="116"/>
      <c r="B676" s="116"/>
      <c r="C676" s="116"/>
      <c r="D676" s="116"/>
      <c r="E676" s="116"/>
      <c r="F676" s="116"/>
      <c r="G676" s="116"/>
      <c r="H676" s="116"/>
      <c r="I676" s="116"/>
      <c r="J676" s="116"/>
      <c r="K676" s="116"/>
      <c r="L676" s="116"/>
      <c r="M676" s="116"/>
      <c r="N676" s="116"/>
      <c r="O676" s="116"/>
      <c r="P676" s="116"/>
    </row>
    <row r="677" spans="1:16" x14ac:dyDescent="0.25">
      <c r="A677" s="116"/>
      <c r="B677" s="116"/>
      <c r="C677" s="116"/>
      <c r="D677" s="116"/>
      <c r="E677" s="116"/>
      <c r="F677" s="116"/>
      <c r="G677" s="116"/>
      <c r="H677" s="116"/>
      <c r="I677" s="116"/>
      <c r="J677" s="116"/>
      <c r="K677" s="116"/>
      <c r="L677" s="116"/>
      <c r="M677" s="116"/>
      <c r="N677" s="116"/>
      <c r="O677" s="116"/>
      <c r="P677" s="116"/>
    </row>
    <row r="678" spans="1:16" x14ac:dyDescent="0.25">
      <c r="A678" s="116"/>
      <c r="B678" s="116"/>
      <c r="C678" s="116"/>
      <c r="D678" s="116"/>
      <c r="E678" s="116"/>
      <c r="F678" s="116"/>
      <c r="G678" s="116"/>
      <c r="H678" s="116"/>
      <c r="I678" s="116"/>
      <c r="J678" s="116"/>
      <c r="K678" s="116"/>
      <c r="L678" s="116"/>
      <c r="M678" s="116"/>
      <c r="N678" s="116"/>
      <c r="O678" s="116"/>
      <c r="P678" s="116"/>
    </row>
    <row r="679" spans="1:16" x14ac:dyDescent="0.25">
      <c r="A679" s="116"/>
      <c r="B679" s="116"/>
      <c r="C679" s="116"/>
      <c r="D679" s="116"/>
      <c r="E679" s="116"/>
      <c r="F679" s="116"/>
      <c r="G679" s="116"/>
      <c r="H679" s="116"/>
      <c r="I679" s="116"/>
      <c r="J679" s="116"/>
      <c r="K679" s="116"/>
      <c r="L679" s="116"/>
      <c r="M679" s="116"/>
      <c r="N679" s="116"/>
      <c r="O679" s="116"/>
      <c r="P679" s="116"/>
    </row>
    <row r="680" spans="1:16" x14ac:dyDescent="0.25">
      <c r="A680" s="116"/>
      <c r="B680" s="116"/>
      <c r="C680" s="116"/>
      <c r="D680" s="116"/>
      <c r="E680" s="116"/>
      <c r="F680" s="116"/>
      <c r="G680" s="116"/>
      <c r="H680" s="116"/>
      <c r="I680" s="116"/>
      <c r="J680" s="116"/>
      <c r="K680" s="116"/>
      <c r="L680" s="116"/>
      <c r="M680" s="116"/>
      <c r="N680" s="116"/>
      <c r="O680" s="116"/>
      <c r="P680" s="116"/>
    </row>
    <row r="681" spans="1:16" x14ac:dyDescent="0.25">
      <c r="A681" s="116"/>
      <c r="B681" s="116"/>
      <c r="C681" s="116"/>
      <c r="D681" s="116"/>
      <c r="E681" s="116"/>
      <c r="F681" s="116"/>
      <c r="G681" s="116"/>
      <c r="H681" s="116"/>
      <c r="I681" s="116"/>
      <c r="J681" s="116"/>
      <c r="K681" s="116"/>
      <c r="L681" s="116"/>
      <c r="M681" s="116"/>
      <c r="N681" s="116"/>
      <c r="O681" s="116"/>
      <c r="P681" s="116"/>
    </row>
    <row r="682" spans="1:16" x14ac:dyDescent="0.25">
      <c r="A682" s="116"/>
      <c r="B682" s="116"/>
      <c r="C682" s="116"/>
      <c r="D682" s="116"/>
      <c r="E682" s="116"/>
      <c r="F682" s="116"/>
      <c r="G682" s="116"/>
      <c r="H682" s="116"/>
      <c r="I682" s="116"/>
      <c r="J682" s="116"/>
      <c r="K682" s="116"/>
      <c r="L682" s="116"/>
      <c r="M682" s="116"/>
      <c r="N682" s="116"/>
      <c r="O682" s="116"/>
      <c r="P682" s="116"/>
    </row>
    <row r="683" spans="1:16" x14ac:dyDescent="0.25">
      <c r="A683" s="116"/>
      <c r="B683" s="116"/>
      <c r="C683" s="116"/>
      <c r="D683" s="116"/>
      <c r="E683" s="116"/>
      <c r="F683" s="116"/>
      <c r="G683" s="116"/>
      <c r="H683" s="116"/>
      <c r="I683" s="116"/>
      <c r="J683" s="116"/>
      <c r="K683" s="116"/>
      <c r="L683" s="116"/>
      <c r="M683" s="116"/>
      <c r="N683" s="116"/>
      <c r="O683" s="116"/>
      <c r="P683" s="116"/>
    </row>
    <row r="684" spans="1:16" x14ac:dyDescent="0.25">
      <c r="A684" s="116"/>
      <c r="B684" s="116"/>
      <c r="C684" s="116"/>
      <c r="D684" s="116"/>
      <c r="E684" s="116"/>
      <c r="F684" s="116"/>
      <c r="G684" s="116"/>
      <c r="H684" s="116"/>
      <c r="I684" s="116"/>
      <c r="J684" s="116"/>
      <c r="K684" s="116"/>
      <c r="L684" s="116"/>
      <c r="M684" s="116"/>
      <c r="N684" s="116"/>
      <c r="O684" s="116"/>
      <c r="P684" s="116"/>
    </row>
    <row r="685" spans="1:16" x14ac:dyDescent="0.25">
      <c r="A685" s="116"/>
      <c r="B685" s="116"/>
      <c r="C685" s="116"/>
      <c r="D685" s="116"/>
      <c r="E685" s="116"/>
      <c r="F685" s="116"/>
      <c r="G685" s="116"/>
      <c r="H685" s="116"/>
      <c r="I685" s="116"/>
      <c r="J685" s="116"/>
      <c r="K685" s="116"/>
      <c r="L685" s="116"/>
      <c r="M685" s="116"/>
      <c r="N685" s="116"/>
      <c r="O685" s="116"/>
      <c r="P685" s="116"/>
    </row>
    <row r="686" spans="1:16" x14ac:dyDescent="0.25">
      <c r="A686" s="116"/>
      <c r="B686" s="116"/>
      <c r="C686" s="116"/>
      <c r="D686" s="116"/>
      <c r="E686" s="116"/>
      <c r="F686" s="116"/>
      <c r="G686" s="116"/>
      <c r="H686" s="116"/>
      <c r="I686" s="116"/>
      <c r="J686" s="116"/>
      <c r="K686" s="116"/>
      <c r="L686" s="116"/>
      <c r="M686" s="116"/>
      <c r="N686" s="116"/>
      <c r="O686" s="116"/>
      <c r="P686" s="116"/>
    </row>
    <row r="687" spans="1:16" x14ac:dyDescent="0.25">
      <c r="A687" s="116"/>
      <c r="B687" s="116"/>
      <c r="C687" s="116"/>
      <c r="D687" s="116"/>
      <c r="E687" s="116"/>
      <c r="F687" s="116"/>
      <c r="G687" s="116"/>
      <c r="H687" s="116"/>
      <c r="I687" s="116"/>
      <c r="J687" s="116"/>
      <c r="K687" s="116"/>
      <c r="L687" s="116"/>
      <c r="M687" s="116"/>
      <c r="N687" s="116"/>
      <c r="O687" s="116"/>
      <c r="P687" s="116"/>
    </row>
    <row r="688" spans="1:16" x14ac:dyDescent="0.25">
      <c r="A688" s="116"/>
      <c r="B688" s="116"/>
      <c r="C688" s="116"/>
      <c r="D688" s="116"/>
      <c r="E688" s="116"/>
      <c r="F688" s="116"/>
      <c r="G688" s="116"/>
      <c r="H688" s="116"/>
      <c r="I688" s="116"/>
      <c r="J688" s="116"/>
      <c r="K688" s="116"/>
      <c r="L688" s="116"/>
      <c r="M688" s="116"/>
      <c r="N688" s="116"/>
      <c r="O688" s="116"/>
      <c r="P688" s="116"/>
    </row>
    <row r="689" spans="1:16" x14ac:dyDescent="0.25">
      <c r="A689" s="116"/>
      <c r="B689" s="116"/>
      <c r="C689" s="116"/>
      <c r="D689" s="116"/>
      <c r="E689" s="116"/>
      <c r="F689" s="116"/>
      <c r="G689" s="116"/>
      <c r="H689" s="116"/>
      <c r="I689" s="116"/>
      <c r="J689" s="116"/>
      <c r="K689" s="116"/>
      <c r="L689" s="116"/>
      <c r="M689" s="116"/>
      <c r="N689" s="116"/>
      <c r="O689" s="116"/>
      <c r="P689" s="116"/>
    </row>
    <row r="690" spans="1:16" x14ac:dyDescent="0.25">
      <c r="A690" s="116"/>
      <c r="B690" s="116"/>
      <c r="C690" s="116"/>
      <c r="D690" s="116"/>
      <c r="E690" s="116"/>
      <c r="F690" s="116"/>
      <c r="G690" s="116"/>
      <c r="H690" s="116"/>
      <c r="I690" s="116"/>
      <c r="J690" s="116"/>
      <c r="K690" s="116"/>
      <c r="L690" s="116"/>
      <c r="M690" s="116"/>
      <c r="N690" s="116"/>
      <c r="O690" s="116"/>
      <c r="P690" s="116"/>
    </row>
    <row r="691" spans="1:16" x14ac:dyDescent="0.25">
      <c r="A691" s="116"/>
      <c r="B691" s="116"/>
      <c r="C691" s="116"/>
      <c r="D691" s="116"/>
      <c r="E691" s="116"/>
      <c r="F691" s="116"/>
      <c r="G691" s="116"/>
      <c r="H691" s="116"/>
      <c r="I691" s="116"/>
      <c r="J691" s="116"/>
      <c r="K691" s="116"/>
      <c r="L691" s="116"/>
      <c r="M691" s="116"/>
      <c r="N691" s="116"/>
      <c r="O691" s="116"/>
      <c r="P691" s="116"/>
    </row>
    <row r="692" spans="1:16" x14ac:dyDescent="0.25">
      <c r="A692" s="116"/>
      <c r="B692" s="116"/>
      <c r="C692" s="116"/>
      <c r="D692" s="116"/>
      <c r="E692" s="116"/>
      <c r="F692" s="116"/>
      <c r="G692" s="116"/>
      <c r="H692" s="116"/>
      <c r="I692" s="116"/>
      <c r="J692" s="116"/>
      <c r="K692" s="116"/>
      <c r="L692" s="116"/>
      <c r="M692" s="116"/>
      <c r="N692" s="116"/>
      <c r="O692" s="116"/>
      <c r="P692" s="116"/>
    </row>
    <row r="693" spans="1:16" x14ac:dyDescent="0.25">
      <c r="A693" s="116"/>
      <c r="B693" s="116"/>
      <c r="C693" s="116"/>
      <c r="D693" s="116"/>
      <c r="E693" s="116"/>
      <c r="F693" s="116"/>
      <c r="G693" s="116"/>
      <c r="H693" s="116"/>
      <c r="I693" s="116"/>
      <c r="J693" s="116"/>
      <c r="K693" s="116"/>
      <c r="L693" s="116"/>
      <c r="M693" s="116"/>
      <c r="N693" s="116"/>
      <c r="O693" s="116"/>
      <c r="P693" s="116"/>
    </row>
    <row r="694" spans="1:16" x14ac:dyDescent="0.25">
      <c r="A694" s="116"/>
      <c r="B694" s="116"/>
      <c r="C694" s="116"/>
      <c r="D694" s="116"/>
      <c r="E694" s="116"/>
      <c r="F694" s="116"/>
      <c r="G694" s="116"/>
      <c r="H694" s="116"/>
      <c r="I694" s="116"/>
      <c r="J694" s="116"/>
      <c r="K694" s="116"/>
      <c r="L694" s="116"/>
      <c r="M694" s="116"/>
      <c r="N694" s="116"/>
      <c r="O694" s="116"/>
      <c r="P694" s="116"/>
    </row>
    <row r="695" spans="1:16" x14ac:dyDescent="0.25">
      <c r="A695" s="116"/>
      <c r="B695" s="116"/>
      <c r="C695" s="116"/>
      <c r="D695" s="116"/>
      <c r="E695" s="116"/>
      <c r="F695" s="116"/>
      <c r="G695" s="116"/>
      <c r="H695" s="116"/>
      <c r="I695" s="116"/>
      <c r="J695" s="116"/>
      <c r="K695" s="116"/>
      <c r="L695" s="116"/>
      <c r="M695" s="116"/>
      <c r="N695" s="116"/>
      <c r="O695" s="116"/>
      <c r="P695" s="116"/>
    </row>
    <row r="696" spans="1:16" x14ac:dyDescent="0.25">
      <c r="A696" s="116"/>
      <c r="B696" s="116"/>
      <c r="C696" s="116"/>
      <c r="D696" s="116"/>
      <c r="E696" s="116"/>
      <c r="F696" s="116"/>
      <c r="G696" s="116"/>
      <c r="H696" s="116"/>
      <c r="I696" s="116"/>
      <c r="J696" s="116"/>
      <c r="K696" s="116"/>
      <c r="L696" s="116"/>
      <c r="M696" s="116"/>
      <c r="N696" s="116"/>
      <c r="O696" s="116"/>
      <c r="P696" s="116"/>
    </row>
    <row r="697" spans="1:16" x14ac:dyDescent="0.25">
      <c r="A697" s="116"/>
      <c r="B697" s="116"/>
      <c r="C697" s="116"/>
      <c r="D697" s="116"/>
      <c r="E697" s="116"/>
      <c r="F697" s="116"/>
      <c r="G697" s="116"/>
      <c r="H697" s="116"/>
      <c r="I697" s="116"/>
      <c r="J697" s="116"/>
      <c r="K697" s="116"/>
      <c r="L697" s="116"/>
      <c r="M697" s="116"/>
      <c r="N697" s="116"/>
      <c r="O697" s="116"/>
      <c r="P697" s="116"/>
    </row>
    <row r="698" spans="1:16" x14ac:dyDescent="0.25">
      <c r="A698" s="116"/>
      <c r="B698" s="116"/>
      <c r="C698" s="116"/>
      <c r="D698" s="116"/>
      <c r="E698" s="116"/>
      <c r="F698" s="116"/>
      <c r="G698" s="116"/>
      <c r="H698" s="116"/>
      <c r="I698" s="116"/>
      <c r="J698" s="116"/>
      <c r="K698" s="116"/>
      <c r="L698" s="116"/>
      <c r="M698" s="116"/>
      <c r="N698" s="116"/>
      <c r="O698" s="116"/>
      <c r="P698" s="116"/>
    </row>
    <row r="699" spans="1:16" x14ac:dyDescent="0.25">
      <c r="A699" s="116"/>
      <c r="B699" s="116"/>
      <c r="C699" s="116"/>
      <c r="D699" s="116"/>
      <c r="E699" s="116"/>
      <c r="F699" s="116"/>
      <c r="G699" s="116"/>
      <c r="H699" s="116"/>
      <c r="I699" s="116"/>
      <c r="J699" s="116"/>
      <c r="K699" s="116"/>
      <c r="L699" s="116"/>
      <c r="M699" s="116"/>
      <c r="N699" s="116"/>
      <c r="O699" s="116"/>
      <c r="P699" s="116"/>
    </row>
    <row r="700" spans="1:16" x14ac:dyDescent="0.25">
      <c r="A700" s="116"/>
      <c r="B700" s="116"/>
      <c r="C700" s="116"/>
      <c r="D700" s="116"/>
      <c r="E700" s="116"/>
      <c r="F700" s="116"/>
      <c r="G700" s="116"/>
      <c r="H700" s="116"/>
      <c r="I700" s="116"/>
      <c r="J700" s="116"/>
      <c r="K700" s="116"/>
      <c r="L700" s="116"/>
      <c r="M700" s="116"/>
      <c r="N700" s="116"/>
      <c r="O700" s="116"/>
      <c r="P700" s="116"/>
    </row>
    <row r="701" spans="1:16" x14ac:dyDescent="0.25">
      <c r="A701" s="116"/>
      <c r="B701" s="116"/>
      <c r="C701" s="116"/>
      <c r="D701" s="116"/>
      <c r="E701" s="116"/>
      <c r="F701" s="116"/>
      <c r="G701" s="116"/>
      <c r="H701" s="116"/>
      <c r="I701" s="116"/>
      <c r="J701" s="116"/>
      <c r="K701" s="116"/>
      <c r="L701" s="116"/>
      <c r="M701" s="116"/>
      <c r="N701" s="116"/>
      <c r="O701" s="116"/>
      <c r="P701" s="116"/>
    </row>
  </sheetData>
  <sheetProtection algorithmName="SHA-512" hashValue="docccd5JOTcsd9pG9HNNq9eUUDerOY6s9xBXwB0sAiP4MHU7hTu9aTSLi7NjiSGmp8boAHKH+kJv3GHa7ampvQ==" saltValue="OrhmjMbkk9TarpLlytLBsw==" spinCount="100000" sheet="1" formatCells="0" formatColumns="0" selectLockedCells="1" selectUnlockedCells="1"/>
  <mergeCells count="4">
    <mergeCell ref="A79:P143"/>
    <mergeCell ref="A144:P164"/>
    <mergeCell ref="A165:P261"/>
    <mergeCell ref="A2:P78"/>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AC104"/>
  <sheetViews>
    <sheetView topLeftCell="R52" zoomScale="95" zoomScaleNormal="95" workbookViewId="0">
      <selection activeCell="S5" sqref="S5"/>
    </sheetView>
  </sheetViews>
  <sheetFormatPr baseColWidth="10" defaultRowHeight="15" x14ac:dyDescent="0.25"/>
  <cols>
    <col min="1" max="1" width="11.42578125" style="39"/>
    <col min="2" max="2" width="11.42578125" style="39" customWidth="1"/>
    <col min="3" max="3" width="43.85546875" style="39" customWidth="1"/>
    <col min="4" max="4" width="66.140625" style="39" customWidth="1"/>
    <col min="5" max="5" width="11.42578125" style="39"/>
    <col min="6" max="6" width="89.140625" style="39" customWidth="1"/>
    <col min="7" max="7" width="30.5703125" style="39" bestFit="1" customWidth="1"/>
    <col min="8" max="8" width="51.28515625" style="39" customWidth="1"/>
    <col min="9" max="9" width="17.140625" style="39" customWidth="1"/>
    <col min="10" max="11" width="11.42578125" style="39"/>
    <col min="12" max="12" width="22.85546875" style="39" customWidth="1"/>
    <col min="13" max="13" width="16.7109375" style="39" customWidth="1"/>
    <col min="14" max="14" width="14.28515625" style="39" customWidth="1"/>
    <col min="15" max="15" width="11.42578125" style="39" customWidth="1"/>
    <col min="16" max="17" width="31.7109375" style="39" customWidth="1"/>
    <col min="18" max="18" width="82" style="39" customWidth="1"/>
    <col min="19" max="19" width="46.85546875" style="39" customWidth="1"/>
    <col min="20" max="20" width="20.42578125" style="39" customWidth="1"/>
    <col min="21" max="21" width="11.42578125" style="39"/>
    <col min="22" max="22" width="64.5703125" style="39" bestFit="1" customWidth="1"/>
    <col min="23" max="24" width="14.5703125" style="39" customWidth="1"/>
    <col min="25" max="25" width="15.28515625" style="39" customWidth="1"/>
    <col min="26" max="26" width="16.42578125" style="39" customWidth="1"/>
    <col min="27" max="27" width="11.42578125" style="39"/>
    <col min="28" max="28" width="25.7109375" style="39" customWidth="1"/>
    <col min="29" max="29" width="28" style="39" customWidth="1"/>
    <col min="30" max="16384" width="11.42578125" style="39"/>
  </cols>
  <sheetData>
    <row r="1" spans="1:29" x14ac:dyDescent="0.25">
      <c r="A1" s="72"/>
      <c r="B1" s="72"/>
      <c r="C1" s="72"/>
      <c r="D1" s="72"/>
      <c r="E1" s="72"/>
      <c r="F1" s="72"/>
      <c r="G1" s="72"/>
      <c r="H1" s="72"/>
      <c r="I1" s="72"/>
      <c r="J1" s="72"/>
      <c r="K1" s="72"/>
      <c r="L1" s="72"/>
      <c r="M1" s="72"/>
      <c r="N1" s="72"/>
      <c r="O1" s="72"/>
      <c r="P1" s="72"/>
      <c r="Q1" s="72"/>
      <c r="R1" s="72"/>
    </row>
    <row r="2" spans="1:29" ht="49.5" customHeight="1" x14ac:dyDescent="0.25">
      <c r="A2" s="72"/>
      <c r="B2" s="72" t="s">
        <v>203</v>
      </c>
      <c r="C2" s="72" t="s">
        <v>204</v>
      </c>
      <c r="D2" s="72" t="s">
        <v>205</v>
      </c>
      <c r="E2" s="72"/>
      <c r="F2" s="72" t="s">
        <v>206</v>
      </c>
      <c r="G2" s="72" t="s">
        <v>207</v>
      </c>
      <c r="H2" s="72" t="s">
        <v>204</v>
      </c>
      <c r="I2" s="72" t="s">
        <v>208</v>
      </c>
      <c r="K2" s="16"/>
      <c r="L2" s="251" t="s">
        <v>12</v>
      </c>
      <c r="M2" s="251" t="s">
        <v>209</v>
      </c>
      <c r="N2" s="251"/>
      <c r="O2" s="72"/>
      <c r="P2" s="76" t="s">
        <v>210</v>
      </c>
      <c r="Q2" s="91"/>
      <c r="R2" s="24" t="s">
        <v>58</v>
      </c>
      <c r="S2" s="24" t="s">
        <v>64</v>
      </c>
      <c r="T2" s="24" t="s">
        <v>172</v>
      </c>
      <c r="U2" s="24" t="s">
        <v>351</v>
      </c>
      <c r="V2" s="32" t="s">
        <v>133</v>
      </c>
      <c r="W2" s="100" t="s">
        <v>136</v>
      </c>
      <c r="X2" s="100" t="s">
        <v>173</v>
      </c>
      <c r="Y2" s="100" t="s">
        <v>175</v>
      </c>
      <c r="Z2" s="118" t="s">
        <v>374</v>
      </c>
    </row>
    <row r="3" spans="1:29" ht="48" customHeight="1" x14ac:dyDescent="0.25">
      <c r="A3" s="72"/>
      <c r="B3" s="72">
        <v>100000</v>
      </c>
      <c r="C3" s="72" t="s">
        <v>119</v>
      </c>
      <c r="D3" s="72" t="s">
        <v>211</v>
      </c>
      <c r="E3" s="72"/>
      <c r="F3" s="72" t="s">
        <v>212</v>
      </c>
      <c r="G3" s="72" t="s">
        <v>213</v>
      </c>
      <c r="H3" s="72" t="s">
        <v>214</v>
      </c>
      <c r="I3" s="72"/>
      <c r="K3" s="16"/>
      <c r="L3" s="251"/>
      <c r="M3" s="77" t="s">
        <v>216</v>
      </c>
      <c r="N3" s="77" t="s">
        <v>217</v>
      </c>
      <c r="P3" s="78" t="s">
        <v>215</v>
      </c>
      <c r="Q3" s="92"/>
      <c r="R3" s="72" t="s">
        <v>212</v>
      </c>
      <c r="S3" s="72" t="s">
        <v>65</v>
      </c>
      <c r="T3" s="72" t="s">
        <v>136</v>
      </c>
      <c r="U3" s="72"/>
      <c r="V3" s="32" t="s">
        <v>5</v>
      </c>
      <c r="W3" s="27">
        <v>0.35</v>
      </c>
      <c r="X3" s="27">
        <v>0.45</v>
      </c>
      <c r="Y3" s="30">
        <v>0.6</v>
      </c>
      <c r="Z3" s="30">
        <v>0.6</v>
      </c>
    </row>
    <row r="4" spans="1:29" ht="47.25" customHeight="1" x14ac:dyDescent="0.25">
      <c r="A4" s="72"/>
      <c r="B4" s="72">
        <v>110000</v>
      </c>
      <c r="C4" s="72" t="s">
        <v>120</v>
      </c>
      <c r="D4" s="72" t="s">
        <v>218</v>
      </c>
      <c r="E4" s="72"/>
      <c r="F4" s="72" t="s">
        <v>219</v>
      </c>
      <c r="G4" s="72" t="s">
        <v>213</v>
      </c>
      <c r="H4" s="72" t="s">
        <v>220</v>
      </c>
      <c r="I4" s="72"/>
      <c r="K4" s="16"/>
      <c r="L4" s="79" t="s">
        <v>130</v>
      </c>
      <c r="M4" s="80">
        <v>0.75</v>
      </c>
      <c r="N4" s="80">
        <v>1</v>
      </c>
      <c r="O4" s="72"/>
      <c r="P4" s="78" t="s">
        <v>221</v>
      </c>
      <c r="Q4" s="92"/>
      <c r="R4" s="72" t="s">
        <v>219</v>
      </c>
      <c r="S4" s="72" t="s">
        <v>65</v>
      </c>
      <c r="T4" s="72" t="s">
        <v>136</v>
      </c>
      <c r="U4" s="72"/>
      <c r="V4" s="32" t="s">
        <v>4</v>
      </c>
      <c r="W4" s="27">
        <v>0.25</v>
      </c>
      <c r="X4" s="27">
        <v>0.15</v>
      </c>
      <c r="Y4" s="27" t="s">
        <v>18</v>
      </c>
      <c r="Z4" s="27" t="s">
        <v>18</v>
      </c>
    </row>
    <row r="5" spans="1:29" ht="64.5" customHeight="1" x14ac:dyDescent="0.25">
      <c r="A5" s="72"/>
      <c r="B5" s="72">
        <v>12000</v>
      </c>
      <c r="C5" s="72" t="s">
        <v>116</v>
      </c>
      <c r="D5" s="72" t="s">
        <v>222</v>
      </c>
      <c r="E5" s="72"/>
      <c r="F5" s="72" t="s">
        <v>380</v>
      </c>
      <c r="G5" s="72" t="s">
        <v>223</v>
      </c>
      <c r="H5" s="72" t="s">
        <v>218</v>
      </c>
      <c r="I5" s="81" t="s">
        <v>16</v>
      </c>
      <c r="J5" s="1"/>
      <c r="K5" s="16"/>
      <c r="L5" s="82" t="s">
        <v>91</v>
      </c>
      <c r="M5" s="80">
        <v>0.65</v>
      </c>
      <c r="N5" s="80">
        <v>0.75</v>
      </c>
      <c r="O5" s="72"/>
      <c r="P5" s="78" t="s">
        <v>224</v>
      </c>
      <c r="Q5" s="92"/>
      <c r="R5" s="72" t="s">
        <v>380</v>
      </c>
      <c r="S5" s="72" t="s">
        <v>361</v>
      </c>
      <c r="T5" s="72" t="s">
        <v>136</v>
      </c>
      <c r="U5" s="72"/>
      <c r="V5" s="33" t="s">
        <v>145</v>
      </c>
      <c r="W5" s="29">
        <v>0.4</v>
      </c>
      <c r="X5" s="29">
        <v>0.4</v>
      </c>
      <c r="Y5" s="29">
        <v>0.4</v>
      </c>
      <c r="Z5" s="29">
        <v>0.4</v>
      </c>
    </row>
    <row r="6" spans="1:29" ht="45" customHeight="1" x14ac:dyDescent="0.25">
      <c r="A6" s="72"/>
      <c r="B6" s="72">
        <v>120000</v>
      </c>
      <c r="C6" s="72" t="s">
        <v>121</v>
      </c>
      <c r="D6" s="72" t="s">
        <v>225</v>
      </c>
      <c r="E6" s="72"/>
      <c r="F6" s="72" t="s">
        <v>226</v>
      </c>
      <c r="G6" s="72" t="s">
        <v>227</v>
      </c>
      <c r="H6" s="72" t="s">
        <v>218</v>
      </c>
      <c r="I6" s="81" t="s">
        <v>16</v>
      </c>
      <c r="J6" s="1"/>
      <c r="K6" s="16"/>
      <c r="L6" s="79" t="s">
        <v>131</v>
      </c>
      <c r="M6" s="80">
        <v>0</v>
      </c>
      <c r="N6" s="80">
        <v>0.65</v>
      </c>
      <c r="O6" s="72"/>
      <c r="P6" s="78" t="s">
        <v>228</v>
      </c>
      <c r="Q6" s="92"/>
      <c r="R6" s="72" t="s">
        <v>226</v>
      </c>
      <c r="S6" s="72" t="s">
        <v>65</v>
      </c>
      <c r="T6" s="72" t="s">
        <v>136</v>
      </c>
      <c r="U6" s="72"/>
      <c r="V6" s="24"/>
      <c r="W6" s="24"/>
      <c r="X6" s="24"/>
      <c r="Y6" s="24"/>
      <c r="Z6" s="24"/>
    </row>
    <row r="7" spans="1:29" ht="50.25" customHeight="1" x14ac:dyDescent="0.25">
      <c r="A7" s="72"/>
      <c r="B7" s="72">
        <v>12101</v>
      </c>
      <c r="C7" s="72" t="s">
        <v>229</v>
      </c>
      <c r="D7" s="72" t="s">
        <v>214</v>
      </c>
      <c r="E7" s="72"/>
      <c r="F7" s="72" t="s">
        <v>230</v>
      </c>
      <c r="G7" s="72" t="s">
        <v>227</v>
      </c>
      <c r="H7" s="72" t="s">
        <v>218</v>
      </c>
      <c r="I7" s="81" t="s">
        <v>16</v>
      </c>
      <c r="J7" s="1"/>
      <c r="K7" s="16"/>
      <c r="L7" s="79" t="s">
        <v>156</v>
      </c>
      <c r="M7" s="252" t="s">
        <v>231</v>
      </c>
      <c r="N7" s="252"/>
      <c r="O7" s="72"/>
      <c r="P7" s="83" t="s">
        <v>232</v>
      </c>
      <c r="Q7" s="93"/>
      <c r="R7" s="72" t="s">
        <v>230</v>
      </c>
      <c r="S7" s="72" t="s">
        <v>65</v>
      </c>
      <c r="T7" s="72" t="s">
        <v>136</v>
      </c>
      <c r="U7" s="72"/>
      <c r="V7" s="26" t="s">
        <v>134</v>
      </c>
      <c r="W7" s="24" t="s">
        <v>136</v>
      </c>
      <c r="X7" s="24" t="s">
        <v>173</v>
      </c>
      <c r="Y7" s="24" t="s">
        <v>175</v>
      </c>
      <c r="Z7" s="39" t="s">
        <v>374</v>
      </c>
      <c r="AB7" s="102" t="s">
        <v>369</v>
      </c>
      <c r="AC7" s="103" t="s">
        <v>370</v>
      </c>
    </row>
    <row r="8" spans="1:29" ht="35.25" customHeight="1" x14ac:dyDescent="0.25">
      <c r="A8" s="72"/>
      <c r="B8" s="72">
        <v>12102</v>
      </c>
      <c r="C8" s="72" t="s">
        <v>233</v>
      </c>
      <c r="D8" s="72" t="s">
        <v>234</v>
      </c>
      <c r="E8" s="72"/>
      <c r="F8" s="72" t="s">
        <v>235</v>
      </c>
      <c r="G8" s="72" t="s">
        <v>227</v>
      </c>
      <c r="H8" s="72" t="s">
        <v>218</v>
      </c>
      <c r="I8" s="72"/>
      <c r="J8" s="1"/>
      <c r="K8" s="16"/>
      <c r="L8" s="1"/>
      <c r="M8" s="1"/>
      <c r="N8" s="1"/>
      <c r="O8" s="72"/>
      <c r="P8" s="83" t="s">
        <v>236</v>
      </c>
      <c r="Q8" s="93"/>
      <c r="R8" s="72" t="s">
        <v>235</v>
      </c>
      <c r="S8" s="72" t="s">
        <v>65</v>
      </c>
      <c r="T8" s="72" t="s">
        <v>136</v>
      </c>
      <c r="U8" s="72"/>
      <c r="V8" s="24" t="s">
        <v>6</v>
      </c>
      <c r="W8" s="30">
        <v>0.6</v>
      </c>
      <c r="X8" s="30">
        <v>0.4</v>
      </c>
      <c r="Y8" s="30">
        <v>0.4</v>
      </c>
      <c r="Z8" s="30">
        <v>1</v>
      </c>
      <c r="AB8" s="39" t="s">
        <v>363</v>
      </c>
      <c r="AC8" s="113" t="s">
        <v>14</v>
      </c>
    </row>
    <row r="9" spans="1:29" ht="59.25" customHeight="1" x14ac:dyDescent="0.25">
      <c r="A9" s="72"/>
      <c r="B9" s="72">
        <v>12103</v>
      </c>
      <c r="C9" s="72" t="s">
        <v>237</v>
      </c>
      <c r="D9" s="72" t="s">
        <v>238</v>
      </c>
      <c r="E9" s="72"/>
      <c r="F9" s="72" t="s">
        <v>239</v>
      </c>
      <c r="G9" s="72" t="s">
        <v>213</v>
      </c>
      <c r="H9" s="72" t="s">
        <v>240</v>
      </c>
      <c r="I9" s="72"/>
      <c r="J9" s="1"/>
      <c r="K9" s="16"/>
      <c r="L9" s="1"/>
      <c r="M9" s="1"/>
      <c r="N9" s="1"/>
      <c r="O9" s="72"/>
      <c r="P9" s="72"/>
      <c r="Q9" s="72"/>
      <c r="R9" s="72" t="s">
        <v>239</v>
      </c>
      <c r="S9" s="72" t="s">
        <v>65</v>
      </c>
      <c r="T9" s="72" t="s">
        <v>136</v>
      </c>
      <c r="U9" s="72"/>
      <c r="V9" s="24" t="s">
        <v>139</v>
      </c>
      <c r="W9" s="27">
        <v>0.4</v>
      </c>
      <c r="X9" s="27">
        <v>0.6</v>
      </c>
      <c r="Y9" s="27">
        <v>0.6</v>
      </c>
      <c r="Z9" s="98" t="s">
        <v>18</v>
      </c>
      <c r="AB9" s="39" t="s">
        <v>364</v>
      </c>
      <c r="AC9" s="113" t="s">
        <v>371</v>
      </c>
    </row>
    <row r="10" spans="1:29" ht="58.5" customHeight="1" x14ac:dyDescent="0.25">
      <c r="A10" s="72"/>
      <c r="B10" s="72">
        <v>12104</v>
      </c>
      <c r="C10" s="72" t="s">
        <v>241</v>
      </c>
      <c r="D10" s="72" t="s">
        <v>242</v>
      </c>
      <c r="E10" s="72"/>
      <c r="F10" s="72" t="s">
        <v>243</v>
      </c>
      <c r="G10" s="72" t="s">
        <v>227</v>
      </c>
      <c r="H10" s="72" t="s">
        <v>218</v>
      </c>
      <c r="I10" s="81" t="s">
        <v>16</v>
      </c>
      <c r="J10" s="1"/>
      <c r="K10" s="16"/>
      <c r="L10" s="1"/>
      <c r="M10" s="1"/>
      <c r="N10" s="1"/>
      <c r="O10" s="72"/>
      <c r="P10" s="72"/>
      <c r="Q10" s="72"/>
      <c r="R10" s="72" t="s">
        <v>243</v>
      </c>
      <c r="S10" s="72" t="s">
        <v>65</v>
      </c>
      <c r="T10" s="72" t="s">
        <v>136</v>
      </c>
      <c r="U10" s="72"/>
      <c r="V10" s="24" t="s">
        <v>142</v>
      </c>
      <c r="W10" s="27">
        <v>0.4</v>
      </c>
      <c r="X10" s="27">
        <v>0.6</v>
      </c>
      <c r="Y10" s="98" t="s">
        <v>18</v>
      </c>
      <c r="Z10" s="98" t="s">
        <v>18</v>
      </c>
      <c r="AB10" s="97" t="s">
        <v>365</v>
      </c>
      <c r="AC10" s="113" t="s">
        <v>13</v>
      </c>
    </row>
    <row r="11" spans="1:29" ht="26.25" customHeight="1" x14ac:dyDescent="0.25">
      <c r="A11" s="72"/>
      <c r="B11" s="72">
        <v>12105</v>
      </c>
      <c r="C11" s="72" t="s">
        <v>244</v>
      </c>
      <c r="D11" s="72" t="s">
        <v>245</v>
      </c>
      <c r="E11" s="72"/>
      <c r="F11" s="72" t="s">
        <v>246</v>
      </c>
      <c r="G11" s="72" t="s">
        <v>227</v>
      </c>
      <c r="H11" s="72" t="s">
        <v>247</v>
      </c>
      <c r="I11" s="81"/>
      <c r="J11" s="1"/>
      <c r="K11" s="16"/>
      <c r="L11" s="1"/>
      <c r="M11" s="1"/>
      <c r="N11" s="1"/>
      <c r="O11" s="72"/>
      <c r="P11" s="72"/>
      <c r="Q11" s="72"/>
      <c r="R11" s="72" t="s">
        <v>246</v>
      </c>
      <c r="S11" s="72" t="s">
        <v>79</v>
      </c>
      <c r="T11" s="72" t="s">
        <v>136</v>
      </c>
      <c r="U11" s="72"/>
      <c r="V11" s="24" t="s">
        <v>373</v>
      </c>
      <c r="W11" s="27">
        <v>0.6</v>
      </c>
      <c r="X11" s="27">
        <v>0.4</v>
      </c>
      <c r="Y11" s="98" t="s">
        <v>18</v>
      </c>
      <c r="Z11" s="98" t="s">
        <v>18</v>
      </c>
      <c r="AB11" s="97" t="s">
        <v>156</v>
      </c>
    </row>
    <row r="12" spans="1:29" ht="26.25" customHeight="1" x14ac:dyDescent="0.25">
      <c r="A12" s="72"/>
      <c r="B12" s="72">
        <v>12106</v>
      </c>
      <c r="C12" s="72" t="s">
        <v>248</v>
      </c>
      <c r="D12" s="72" t="s">
        <v>249</v>
      </c>
      <c r="E12" s="72"/>
      <c r="F12" s="72" t="s">
        <v>250</v>
      </c>
      <c r="G12" s="72" t="s">
        <v>227</v>
      </c>
      <c r="H12" s="72" t="s">
        <v>251</v>
      </c>
      <c r="I12" s="81" t="s">
        <v>16</v>
      </c>
      <c r="J12" s="1"/>
      <c r="K12" s="16"/>
      <c r="L12" s="1"/>
      <c r="M12" s="1"/>
      <c r="N12" s="1"/>
      <c r="O12" s="72"/>
      <c r="P12" s="72"/>
      <c r="Q12" s="72"/>
      <c r="R12" s="72" t="s">
        <v>250</v>
      </c>
      <c r="S12" s="72" t="s">
        <v>65</v>
      </c>
      <c r="T12" s="72" t="s">
        <v>136</v>
      </c>
      <c r="U12" s="72"/>
      <c r="V12" s="24" t="s">
        <v>146</v>
      </c>
      <c r="W12" s="31">
        <v>0.4</v>
      </c>
      <c r="X12" s="31">
        <v>0.3</v>
      </c>
      <c r="Y12" s="31">
        <v>0.3</v>
      </c>
      <c r="Z12" s="31">
        <v>0.3</v>
      </c>
    </row>
    <row r="13" spans="1:29" ht="40.5" customHeight="1" x14ac:dyDescent="0.25">
      <c r="A13" s="72"/>
      <c r="B13" s="72">
        <v>12107</v>
      </c>
      <c r="C13" s="72" t="s">
        <v>252</v>
      </c>
      <c r="D13" s="72" t="s">
        <v>253</v>
      </c>
      <c r="E13" s="72"/>
      <c r="F13" s="72" t="s">
        <v>254</v>
      </c>
      <c r="G13" s="72" t="s">
        <v>227</v>
      </c>
      <c r="H13" s="72" t="s">
        <v>255</v>
      </c>
      <c r="I13" s="72"/>
      <c r="J13" s="1"/>
      <c r="K13" s="16"/>
      <c r="L13" s="1"/>
      <c r="M13" s="1"/>
      <c r="N13" s="1"/>
      <c r="O13" s="72"/>
      <c r="P13" s="72"/>
      <c r="Q13" s="72"/>
      <c r="R13" s="72" t="s">
        <v>254</v>
      </c>
      <c r="S13" s="72" t="s">
        <v>65</v>
      </c>
      <c r="T13" s="72" t="s">
        <v>136</v>
      </c>
      <c r="U13" s="72"/>
      <c r="V13" s="24" t="s">
        <v>375</v>
      </c>
      <c r="W13" s="31">
        <v>0.4</v>
      </c>
      <c r="X13" s="31">
        <v>0.3</v>
      </c>
      <c r="Y13" s="31">
        <v>0.3</v>
      </c>
      <c r="Z13" s="31">
        <v>0.3</v>
      </c>
    </row>
    <row r="14" spans="1:29" ht="29.25" x14ac:dyDescent="0.25">
      <c r="A14" s="72"/>
      <c r="B14" s="72">
        <v>12108</v>
      </c>
      <c r="C14" s="72" t="s">
        <v>256</v>
      </c>
      <c r="D14" s="72" t="s">
        <v>257</v>
      </c>
      <c r="E14" s="72"/>
      <c r="F14" s="84" t="s">
        <v>258</v>
      </c>
      <c r="G14" s="72" t="s">
        <v>227</v>
      </c>
      <c r="H14" s="72" t="s">
        <v>211</v>
      </c>
      <c r="I14" s="81" t="s">
        <v>16</v>
      </c>
      <c r="J14" s="1"/>
      <c r="K14" s="16"/>
      <c r="L14" s="1"/>
      <c r="M14" s="1"/>
      <c r="N14" s="1"/>
      <c r="O14" s="72"/>
      <c r="P14" s="72"/>
      <c r="Q14" s="72"/>
      <c r="R14" s="84" t="s">
        <v>258</v>
      </c>
      <c r="S14" s="72" t="s">
        <v>79</v>
      </c>
      <c r="T14" s="72" t="s">
        <v>136</v>
      </c>
      <c r="U14" s="72"/>
      <c r="V14" s="24" t="s">
        <v>376</v>
      </c>
      <c r="W14" s="31">
        <v>0.4</v>
      </c>
      <c r="X14" s="31">
        <v>0.3</v>
      </c>
      <c r="Y14" s="31">
        <v>0.3</v>
      </c>
      <c r="Z14" s="31">
        <v>0.3</v>
      </c>
    </row>
    <row r="15" spans="1:29" ht="26.25" customHeight="1" x14ac:dyDescent="0.25">
      <c r="A15" s="72"/>
      <c r="B15" s="72">
        <v>12109</v>
      </c>
      <c r="C15" s="72" t="s">
        <v>259</v>
      </c>
      <c r="D15" s="72" t="s">
        <v>260</v>
      </c>
      <c r="E15" s="72"/>
      <c r="F15" s="72" t="s">
        <v>261</v>
      </c>
      <c r="G15" s="72" t="s">
        <v>227</v>
      </c>
      <c r="H15" s="72" t="s">
        <v>262</v>
      </c>
      <c r="I15" s="81" t="s">
        <v>16</v>
      </c>
      <c r="J15" s="72"/>
      <c r="K15" s="72"/>
      <c r="L15" s="72"/>
      <c r="M15" s="72"/>
      <c r="N15" s="72"/>
      <c r="O15" s="72"/>
      <c r="P15" s="72"/>
      <c r="Q15" s="72"/>
      <c r="R15" s="72" t="s">
        <v>261</v>
      </c>
      <c r="S15" s="72" t="s">
        <v>65</v>
      </c>
      <c r="T15" s="72" t="s">
        <v>136</v>
      </c>
      <c r="U15" s="72"/>
      <c r="V15" s="26" t="s">
        <v>148</v>
      </c>
      <c r="W15" s="119">
        <v>0.6</v>
      </c>
      <c r="X15" s="119">
        <v>0.7</v>
      </c>
      <c r="Y15" s="119">
        <v>0.7</v>
      </c>
      <c r="Z15" s="120">
        <v>0.7</v>
      </c>
    </row>
    <row r="16" spans="1:29" ht="15.75" customHeight="1" x14ac:dyDescent="0.25">
      <c r="A16" s="72"/>
      <c r="B16" s="72">
        <v>12110</v>
      </c>
      <c r="C16" s="72" t="s">
        <v>263</v>
      </c>
      <c r="D16" s="72" t="s">
        <v>220</v>
      </c>
      <c r="E16" s="72"/>
      <c r="F16" s="72" t="s">
        <v>264</v>
      </c>
      <c r="G16" s="72" t="s">
        <v>227</v>
      </c>
      <c r="H16" s="72" t="s">
        <v>265</v>
      </c>
      <c r="I16" s="81" t="s">
        <v>16</v>
      </c>
      <c r="J16" s="72"/>
      <c r="K16" s="72"/>
      <c r="L16" s="72"/>
      <c r="M16" s="72"/>
      <c r="N16" s="72"/>
      <c r="O16" s="72"/>
      <c r="P16" s="72"/>
      <c r="Q16" s="72"/>
      <c r="R16" s="72" t="s">
        <v>264</v>
      </c>
      <c r="S16" s="72" t="s">
        <v>65</v>
      </c>
      <c r="T16" s="72" t="s">
        <v>136</v>
      </c>
      <c r="U16" s="72"/>
      <c r="V16" s="24"/>
      <c r="W16" s="24"/>
      <c r="X16" s="24"/>
      <c r="Y16" s="24"/>
      <c r="Z16" s="24"/>
    </row>
    <row r="17" spans="1:26" ht="15.75" customHeight="1" x14ac:dyDescent="0.25">
      <c r="A17" s="72"/>
      <c r="B17" s="72">
        <v>12111</v>
      </c>
      <c r="C17" s="72" t="s">
        <v>266</v>
      </c>
      <c r="D17" s="72" t="s">
        <v>240</v>
      </c>
      <c r="E17" s="72"/>
      <c r="F17" s="72" t="s">
        <v>267</v>
      </c>
      <c r="G17" s="72" t="s">
        <v>227</v>
      </c>
      <c r="H17" s="72" t="s">
        <v>268</v>
      </c>
      <c r="I17" s="81" t="s">
        <v>16</v>
      </c>
      <c r="J17" s="72"/>
      <c r="K17" s="72"/>
      <c r="L17" s="72"/>
      <c r="M17" s="72"/>
      <c r="N17" s="72"/>
      <c r="O17" s="72"/>
      <c r="P17" s="72"/>
      <c r="Q17" s="72"/>
      <c r="R17" s="72" t="s">
        <v>267</v>
      </c>
      <c r="S17" s="72" t="s">
        <v>65</v>
      </c>
      <c r="T17" s="72" t="s">
        <v>136</v>
      </c>
      <c r="U17" s="72"/>
      <c r="V17" s="24"/>
      <c r="W17" s="39" t="s">
        <v>178</v>
      </c>
      <c r="X17" s="39" t="s">
        <v>179</v>
      </c>
      <c r="Y17" s="39" t="s">
        <v>12</v>
      </c>
      <c r="Z17" s="39" t="s">
        <v>2</v>
      </c>
    </row>
    <row r="18" spans="1:26" ht="15" customHeight="1" x14ac:dyDescent="0.25">
      <c r="A18" s="72"/>
      <c r="B18" s="72">
        <v>12112</v>
      </c>
      <c r="C18" s="72" t="s">
        <v>269</v>
      </c>
      <c r="D18" s="72" t="s">
        <v>270</v>
      </c>
      <c r="E18" s="72"/>
      <c r="F18" s="72" t="s">
        <v>271</v>
      </c>
      <c r="G18" s="72" t="s">
        <v>213</v>
      </c>
      <c r="H18" s="72" t="s">
        <v>270</v>
      </c>
      <c r="I18" s="72"/>
      <c r="J18" s="72"/>
      <c r="K18" s="72"/>
      <c r="L18" s="72"/>
      <c r="M18" s="72"/>
      <c r="N18" s="72"/>
      <c r="O18" s="72"/>
      <c r="P18" s="72"/>
      <c r="Q18" s="72"/>
      <c r="R18" s="72" t="s">
        <v>271</v>
      </c>
      <c r="S18" s="72" t="s">
        <v>65</v>
      </c>
      <c r="T18" s="72" t="s">
        <v>136</v>
      </c>
      <c r="U18" s="72"/>
      <c r="V18" s="24"/>
      <c r="W18" s="39">
        <v>0</v>
      </c>
      <c r="X18" s="39">
        <v>0.749</v>
      </c>
      <c r="Y18" s="39" t="s">
        <v>13</v>
      </c>
      <c r="Z18" s="39" t="s">
        <v>177</v>
      </c>
    </row>
    <row r="19" spans="1:26" x14ac:dyDescent="0.25">
      <c r="A19" s="72"/>
      <c r="B19" s="72">
        <v>12113</v>
      </c>
      <c r="C19" s="72" t="s">
        <v>272</v>
      </c>
      <c r="D19" s="72" t="s">
        <v>273</v>
      </c>
      <c r="E19" s="72"/>
      <c r="F19" s="72" t="s">
        <v>274</v>
      </c>
      <c r="G19" s="72" t="s">
        <v>227</v>
      </c>
      <c r="H19" s="72" t="s">
        <v>265</v>
      </c>
      <c r="I19" s="81" t="s">
        <v>16</v>
      </c>
      <c r="J19" s="72"/>
      <c r="K19" s="72"/>
      <c r="L19" s="72"/>
      <c r="M19" s="72"/>
      <c r="N19" s="72"/>
      <c r="O19" s="72"/>
      <c r="P19" s="72"/>
      <c r="Q19" s="72"/>
      <c r="R19" s="72" t="s">
        <v>274</v>
      </c>
      <c r="S19" s="72" t="s">
        <v>65</v>
      </c>
      <c r="T19" s="72" t="s">
        <v>136</v>
      </c>
      <c r="U19" s="72"/>
      <c r="V19" s="24"/>
      <c r="W19" s="39">
        <v>0.75</v>
      </c>
      <c r="X19" s="39">
        <v>1</v>
      </c>
      <c r="Y19" s="39" t="s">
        <v>14</v>
      </c>
      <c r="Z19" s="39" t="s">
        <v>176</v>
      </c>
    </row>
    <row r="20" spans="1:26" x14ac:dyDescent="0.25">
      <c r="A20" s="72"/>
      <c r="B20" s="72">
        <v>12114</v>
      </c>
      <c r="C20" s="72" t="s">
        <v>275</v>
      </c>
      <c r="D20" s="72" t="s">
        <v>276</v>
      </c>
      <c r="E20" s="72"/>
      <c r="F20" s="72" t="s">
        <v>277</v>
      </c>
      <c r="G20" s="72" t="s">
        <v>227</v>
      </c>
      <c r="H20" s="72" t="s">
        <v>225</v>
      </c>
      <c r="I20" s="81" t="s">
        <v>16</v>
      </c>
      <c r="J20" s="72"/>
      <c r="K20" s="72"/>
      <c r="L20" s="72"/>
      <c r="M20" s="72"/>
      <c r="N20" s="72"/>
      <c r="O20" s="72"/>
      <c r="P20" s="72"/>
      <c r="Q20" s="72"/>
      <c r="R20" s="72" t="s">
        <v>277</v>
      </c>
      <c r="S20" s="72" t="s">
        <v>65</v>
      </c>
      <c r="T20" s="72" t="s">
        <v>136</v>
      </c>
      <c r="U20" s="72"/>
      <c r="V20" s="24"/>
      <c r="W20" s="24"/>
      <c r="X20" s="24"/>
      <c r="Y20" s="24"/>
      <c r="Z20" s="24"/>
    </row>
    <row r="21" spans="1:26" x14ac:dyDescent="0.25">
      <c r="A21" s="72"/>
      <c r="B21" s="72">
        <v>12115</v>
      </c>
      <c r="C21" s="72" t="s">
        <v>278</v>
      </c>
      <c r="D21" s="72" t="s">
        <v>279</v>
      </c>
      <c r="E21" s="72"/>
      <c r="F21" s="72" t="s">
        <v>280</v>
      </c>
      <c r="G21" s="72" t="s">
        <v>227</v>
      </c>
      <c r="H21" s="72" t="s">
        <v>281</v>
      </c>
      <c r="I21" s="81" t="s">
        <v>16</v>
      </c>
      <c r="J21" s="72"/>
      <c r="K21" s="72"/>
      <c r="L21" s="72"/>
      <c r="M21" s="72"/>
      <c r="N21" s="72"/>
      <c r="O21" s="72"/>
      <c r="P21" s="72"/>
      <c r="Q21" s="72"/>
      <c r="R21" s="72" t="s">
        <v>280</v>
      </c>
      <c r="S21" s="72" t="s">
        <v>65</v>
      </c>
      <c r="T21" s="72" t="s">
        <v>136</v>
      </c>
      <c r="U21" s="72"/>
      <c r="V21" s="24"/>
      <c r="W21" s="24"/>
      <c r="X21" s="24"/>
      <c r="Y21" s="24"/>
      <c r="Z21" s="24"/>
    </row>
    <row r="22" spans="1:26" x14ac:dyDescent="0.25">
      <c r="A22" s="72"/>
      <c r="B22" s="72">
        <v>12116</v>
      </c>
      <c r="C22" s="72" t="s">
        <v>282</v>
      </c>
      <c r="D22" s="72" t="s">
        <v>283</v>
      </c>
      <c r="E22" s="72"/>
      <c r="F22" s="72" t="s">
        <v>284</v>
      </c>
      <c r="G22" s="72" t="s">
        <v>227</v>
      </c>
      <c r="H22" s="72" t="s">
        <v>218</v>
      </c>
      <c r="I22" s="81" t="s">
        <v>16</v>
      </c>
      <c r="J22" s="72"/>
      <c r="K22" s="72"/>
      <c r="L22" s="72"/>
      <c r="M22" s="72"/>
      <c r="N22" s="72"/>
      <c r="O22" s="72"/>
      <c r="P22" s="72"/>
      <c r="Q22" s="72"/>
      <c r="R22" s="72" t="s">
        <v>284</v>
      </c>
      <c r="S22" s="72" t="s">
        <v>65</v>
      </c>
      <c r="T22" s="72" t="s">
        <v>136</v>
      </c>
      <c r="U22" s="72"/>
      <c r="V22" s="24"/>
      <c r="W22" s="24"/>
      <c r="X22" s="24"/>
      <c r="Y22" s="24"/>
      <c r="Z22" s="24"/>
    </row>
    <row r="23" spans="1:26" x14ac:dyDescent="0.25">
      <c r="A23" s="72"/>
      <c r="B23" s="72">
        <v>12117</v>
      </c>
      <c r="C23" s="72" t="s">
        <v>285</v>
      </c>
      <c r="D23" s="72" t="s">
        <v>286</v>
      </c>
      <c r="E23" s="72"/>
      <c r="F23" s="72" t="s">
        <v>287</v>
      </c>
      <c r="G23" s="72" t="s">
        <v>227</v>
      </c>
      <c r="H23" s="72" t="s">
        <v>265</v>
      </c>
      <c r="I23" s="81" t="s">
        <v>16</v>
      </c>
      <c r="J23" s="72"/>
      <c r="K23" s="72"/>
      <c r="L23" s="72"/>
      <c r="M23" s="72"/>
      <c r="N23" s="72"/>
      <c r="O23" s="72"/>
      <c r="P23" s="72"/>
      <c r="Q23" s="72"/>
      <c r="R23" s="72" t="s">
        <v>287</v>
      </c>
      <c r="S23" s="72" t="s">
        <v>65</v>
      </c>
      <c r="T23" s="72" t="s">
        <v>136</v>
      </c>
      <c r="U23" s="72"/>
      <c r="V23" s="24"/>
      <c r="W23" s="24"/>
      <c r="X23" s="24"/>
      <c r="Y23" s="24"/>
      <c r="Z23" s="24"/>
    </row>
    <row r="24" spans="1:26" x14ac:dyDescent="0.25">
      <c r="A24" s="72"/>
      <c r="B24" s="72">
        <v>12118</v>
      </c>
      <c r="C24" s="72" t="s">
        <v>288</v>
      </c>
      <c r="D24" s="72" t="s">
        <v>289</v>
      </c>
      <c r="E24" s="72"/>
      <c r="F24" s="72" t="s">
        <v>290</v>
      </c>
      <c r="G24" s="72" t="s">
        <v>227</v>
      </c>
      <c r="H24" s="72" t="s">
        <v>218</v>
      </c>
      <c r="I24" s="81" t="s">
        <v>16</v>
      </c>
      <c r="J24" s="72"/>
      <c r="K24" s="72"/>
      <c r="L24" s="72"/>
      <c r="M24" s="72"/>
      <c r="N24" s="72"/>
      <c r="O24" s="72"/>
      <c r="P24" s="72"/>
      <c r="Q24" s="72"/>
      <c r="R24" s="85" t="s">
        <v>290</v>
      </c>
      <c r="S24" s="72" t="s">
        <v>65</v>
      </c>
      <c r="T24" s="72" t="s">
        <v>136</v>
      </c>
      <c r="U24" s="72"/>
      <c r="V24" s="24"/>
      <c r="W24" s="24"/>
      <c r="X24" s="24"/>
      <c r="Y24" s="24"/>
      <c r="Z24" s="24"/>
    </row>
    <row r="25" spans="1:26" x14ac:dyDescent="0.25">
      <c r="A25" s="72"/>
      <c r="B25" s="72">
        <v>12119</v>
      </c>
      <c r="C25" s="72" t="s">
        <v>291</v>
      </c>
      <c r="D25" s="72" t="s">
        <v>292</v>
      </c>
      <c r="E25" s="72"/>
      <c r="F25" s="72" t="s">
        <v>293</v>
      </c>
      <c r="G25" s="72" t="s">
        <v>213</v>
      </c>
      <c r="H25" s="72" t="s">
        <v>273</v>
      </c>
      <c r="I25" s="72"/>
      <c r="J25" s="72"/>
      <c r="K25" s="72"/>
      <c r="L25" s="72"/>
      <c r="M25" s="72"/>
      <c r="N25" s="72"/>
      <c r="O25" s="72"/>
      <c r="P25" s="72"/>
      <c r="Q25" s="72"/>
      <c r="R25" s="72" t="s">
        <v>293</v>
      </c>
      <c r="S25" s="72" t="s">
        <v>65</v>
      </c>
      <c r="T25" s="72" t="s">
        <v>136</v>
      </c>
      <c r="U25" s="72"/>
      <c r="V25" s="24"/>
      <c r="W25" s="24"/>
      <c r="X25" s="24"/>
      <c r="Y25" s="24"/>
      <c r="Z25" s="24"/>
    </row>
    <row r="26" spans="1:26" x14ac:dyDescent="0.25">
      <c r="A26" s="72"/>
      <c r="B26" s="72">
        <v>12120</v>
      </c>
      <c r="C26" s="72" t="s">
        <v>294</v>
      </c>
      <c r="D26" s="72" t="s">
        <v>295</v>
      </c>
      <c r="E26" s="72"/>
      <c r="F26" s="72" t="s">
        <v>296</v>
      </c>
      <c r="G26" s="72" t="s">
        <v>297</v>
      </c>
      <c r="H26" s="72" t="s">
        <v>298</v>
      </c>
      <c r="I26" s="81" t="s">
        <v>16</v>
      </c>
      <c r="J26" s="72"/>
      <c r="K26" s="72"/>
      <c r="L26" s="72"/>
      <c r="M26" s="72"/>
      <c r="N26" s="72"/>
      <c r="O26" s="72"/>
      <c r="P26" s="72"/>
      <c r="Q26" s="72"/>
      <c r="R26" s="72" t="s">
        <v>296</v>
      </c>
      <c r="S26" s="72" t="s">
        <v>65</v>
      </c>
      <c r="T26" s="72" t="s">
        <v>136</v>
      </c>
      <c r="U26" s="72"/>
      <c r="V26" s="24"/>
      <c r="W26" s="24"/>
      <c r="X26" s="24"/>
      <c r="Y26" s="24"/>
      <c r="Z26" s="24"/>
    </row>
    <row r="27" spans="1:26" x14ac:dyDescent="0.25">
      <c r="A27" s="72"/>
      <c r="B27" s="72">
        <v>130000</v>
      </c>
      <c r="C27" s="72" t="s">
        <v>122</v>
      </c>
      <c r="D27" s="72" t="s">
        <v>265</v>
      </c>
      <c r="E27" s="72"/>
      <c r="F27" s="72" t="s">
        <v>299</v>
      </c>
      <c r="G27" s="72" t="s">
        <v>227</v>
      </c>
      <c r="H27" s="72" t="s">
        <v>300</v>
      </c>
      <c r="I27" s="81" t="s">
        <v>16</v>
      </c>
      <c r="J27" s="72"/>
      <c r="K27" s="72"/>
      <c r="L27" s="72"/>
      <c r="M27" s="72"/>
      <c r="N27" s="72"/>
      <c r="O27" s="72"/>
      <c r="P27" s="72"/>
      <c r="Q27" s="72"/>
      <c r="R27" s="72" t="s">
        <v>299</v>
      </c>
      <c r="S27" s="72" t="s">
        <v>65</v>
      </c>
      <c r="T27" s="72" t="s">
        <v>136</v>
      </c>
      <c r="U27" s="72"/>
      <c r="V27" s="24"/>
      <c r="W27" s="24"/>
      <c r="X27" s="24"/>
      <c r="Y27" s="24"/>
      <c r="Z27" s="24"/>
    </row>
    <row r="28" spans="1:26" x14ac:dyDescent="0.25">
      <c r="A28" s="72"/>
      <c r="B28" s="72">
        <v>140000</v>
      </c>
      <c r="C28" s="72" t="s">
        <v>123</v>
      </c>
      <c r="D28" s="72" t="s">
        <v>251</v>
      </c>
      <c r="E28" s="72"/>
      <c r="F28" s="72" t="s">
        <v>301</v>
      </c>
      <c r="G28" s="72" t="s">
        <v>227</v>
      </c>
      <c r="H28" s="72" t="s">
        <v>298</v>
      </c>
      <c r="I28" s="81" t="s">
        <v>16</v>
      </c>
      <c r="J28" s="72"/>
      <c r="K28" s="72"/>
      <c r="L28" s="72"/>
      <c r="M28" s="72"/>
      <c r="N28" s="72"/>
      <c r="O28" s="72"/>
      <c r="P28" s="72"/>
      <c r="Q28" s="72"/>
      <c r="R28" s="72" t="s">
        <v>301</v>
      </c>
      <c r="S28" s="72" t="s">
        <v>65</v>
      </c>
      <c r="T28" s="72" t="s">
        <v>136</v>
      </c>
      <c r="U28" s="72"/>
      <c r="V28" s="24"/>
      <c r="W28" s="24"/>
      <c r="X28" s="24"/>
      <c r="Y28" s="24"/>
      <c r="Z28" s="24"/>
    </row>
    <row r="29" spans="1:26" x14ac:dyDescent="0.25">
      <c r="A29" s="72"/>
      <c r="B29" s="72">
        <v>150000</v>
      </c>
      <c r="C29" s="72" t="s">
        <v>124</v>
      </c>
      <c r="D29" s="72" t="s">
        <v>247</v>
      </c>
      <c r="E29" s="72"/>
      <c r="F29" s="72" t="s">
        <v>302</v>
      </c>
      <c r="G29" s="72" t="s">
        <v>213</v>
      </c>
      <c r="H29" s="72" t="s">
        <v>276</v>
      </c>
      <c r="I29" s="72"/>
      <c r="J29" s="72"/>
      <c r="K29" s="72"/>
      <c r="L29" s="72"/>
      <c r="M29" s="72"/>
      <c r="N29" s="72"/>
      <c r="O29" s="72"/>
      <c r="P29" s="72"/>
      <c r="Q29" s="72"/>
      <c r="R29" s="72" t="s">
        <v>302</v>
      </c>
      <c r="S29" s="72" t="s">
        <v>65</v>
      </c>
      <c r="T29" s="72" t="s">
        <v>136</v>
      </c>
      <c r="U29" s="72"/>
      <c r="V29" s="24"/>
      <c r="W29" s="24"/>
      <c r="X29" s="24"/>
      <c r="Y29" s="24"/>
      <c r="Z29" s="24"/>
    </row>
    <row r="30" spans="1:26" x14ac:dyDescent="0.25">
      <c r="A30" s="72"/>
      <c r="B30" s="72">
        <v>190000</v>
      </c>
      <c r="C30" s="72" t="s">
        <v>125</v>
      </c>
      <c r="D30" s="72" t="s">
        <v>262</v>
      </c>
      <c r="E30" s="72"/>
      <c r="F30" s="72" t="s">
        <v>303</v>
      </c>
      <c r="G30" s="72" t="s">
        <v>213</v>
      </c>
      <c r="H30" s="72" t="s">
        <v>279</v>
      </c>
      <c r="I30" s="72"/>
      <c r="J30" s="72"/>
      <c r="K30" s="72"/>
      <c r="L30" s="72"/>
      <c r="M30" s="72"/>
      <c r="N30" s="72"/>
      <c r="O30" s="72"/>
      <c r="P30" s="72"/>
      <c r="Q30" s="72"/>
      <c r="R30" s="72" t="s">
        <v>303</v>
      </c>
      <c r="S30" s="72" t="s">
        <v>65</v>
      </c>
      <c r="T30" s="72" t="s">
        <v>136</v>
      </c>
      <c r="U30" s="72"/>
      <c r="V30" s="24"/>
      <c r="W30" s="24"/>
      <c r="X30" s="24"/>
      <c r="Y30" s="24"/>
      <c r="Z30" s="24"/>
    </row>
    <row r="31" spans="1:26" ht="27" customHeight="1" x14ac:dyDescent="0.25">
      <c r="A31" s="72"/>
      <c r="B31" s="72">
        <v>200000</v>
      </c>
      <c r="C31" s="72" t="s">
        <v>126</v>
      </c>
      <c r="D31" s="72" t="s">
        <v>281</v>
      </c>
      <c r="E31" s="72"/>
      <c r="F31" s="72" t="s">
        <v>304</v>
      </c>
      <c r="G31" s="72" t="s">
        <v>213</v>
      </c>
      <c r="H31" s="72" t="s">
        <v>283</v>
      </c>
      <c r="I31" s="72"/>
      <c r="J31" s="72"/>
      <c r="K31" s="72"/>
      <c r="L31" s="72"/>
      <c r="M31" s="72"/>
      <c r="N31" s="72"/>
      <c r="O31" s="72"/>
      <c r="P31" s="72"/>
      <c r="Q31" s="72"/>
      <c r="R31" s="72" t="s">
        <v>304</v>
      </c>
      <c r="S31" s="72" t="s">
        <v>65</v>
      </c>
      <c r="T31" s="72" t="s">
        <v>136</v>
      </c>
      <c r="U31" s="72"/>
      <c r="V31" s="24"/>
      <c r="W31" s="24"/>
      <c r="X31" s="24"/>
      <c r="Y31" s="24"/>
      <c r="Z31" s="24"/>
    </row>
    <row r="32" spans="1:26" x14ac:dyDescent="0.25">
      <c r="A32" s="72"/>
      <c r="B32" s="72">
        <v>210000</v>
      </c>
      <c r="C32" s="72" t="s">
        <v>127</v>
      </c>
      <c r="D32" s="72" t="s">
        <v>305</v>
      </c>
      <c r="E32" s="72"/>
      <c r="F32" s="72" t="s">
        <v>306</v>
      </c>
      <c r="G32" s="72" t="s">
        <v>213</v>
      </c>
      <c r="H32" s="72" t="s">
        <v>286</v>
      </c>
      <c r="I32" s="72"/>
      <c r="J32" s="72"/>
      <c r="K32" s="72"/>
      <c r="L32" s="72"/>
      <c r="M32" s="72"/>
      <c r="N32" s="72"/>
      <c r="O32" s="72"/>
      <c r="P32" s="72"/>
      <c r="Q32" s="72"/>
      <c r="R32" s="72" t="s">
        <v>306</v>
      </c>
      <c r="S32" s="72" t="s">
        <v>65</v>
      </c>
      <c r="T32" s="72" t="s">
        <v>136</v>
      </c>
      <c r="U32" s="72"/>
      <c r="V32" s="24"/>
      <c r="W32" s="24"/>
      <c r="X32" s="24"/>
      <c r="Y32" s="24"/>
      <c r="Z32" s="24"/>
    </row>
    <row r="33" spans="1:26" x14ac:dyDescent="0.25">
      <c r="A33" s="72"/>
      <c r="B33" s="72">
        <v>220000</v>
      </c>
      <c r="C33" s="72" t="s">
        <v>128</v>
      </c>
      <c r="D33" s="72" t="s">
        <v>268</v>
      </c>
      <c r="E33" s="72"/>
      <c r="F33" s="72" t="s">
        <v>307</v>
      </c>
      <c r="G33" s="72" t="s">
        <v>213</v>
      </c>
      <c r="H33" s="72" t="s">
        <v>289</v>
      </c>
      <c r="I33" s="72"/>
      <c r="J33" s="72"/>
      <c r="K33" s="72"/>
      <c r="L33" s="72"/>
      <c r="M33" s="72"/>
      <c r="N33" s="72"/>
      <c r="O33" s="72"/>
      <c r="P33" s="72"/>
      <c r="Q33" s="72"/>
      <c r="R33" s="72" t="s">
        <v>307</v>
      </c>
      <c r="S33" s="72" t="s">
        <v>65</v>
      </c>
      <c r="T33" s="72" t="s">
        <v>136</v>
      </c>
      <c r="U33" s="72"/>
      <c r="V33" s="24"/>
      <c r="W33" s="24"/>
      <c r="X33" s="24"/>
      <c r="Y33" s="24"/>
      <c r="Z33" s="24"/>
    </row>
    <row r="34" spans="1:26" x14ac:dyDescent="0.25">
      <c r="A34" s="72"/>
      <c r="B34" s="72">
        <v>230000</v>
      </c>
      <c r="C34" s="72" t="s">
        <v>129</v>
      </c>
      <c r="D34" s="72" t="s">
        <v>298</v>
      </c>
      <c r="E34" s="72"/>
      <c r="F34" s="72" t="s">
        <v>308</v>
      </c>
      <c r="G34" s="72" t="s">
        <v>213</v>
      </c>
      <c r="H34" s="72" t="s">
        <v>292</v>
      </c>
      <c r="I34" s="72"/>
      <c r="J34" s="72"/>
      <c r="K34" s="72"/>
      <c r="L34" s="72"/>
      <c r="M34" s="72"/>
      <c r="N34" s="72"/>
      <c r="O34" s="72"/>
      <c r="P34" s="72"/>
      <c r="Q34" s="72"/>
      <c r="R34" s="72" t="s">
        <v>308</v>
      </c>
      <c r="S34" s="72" t="s">
        <v>65</v>
      </c>
      <c r="T34" s="72" t="s">
        <v>136</v>
      </c>
      <c r="U34" s="72"/>
      <c r="V34" s="24"/>
      <c r="W34" s="24"/>
      <c r="X34" s="24"/>
      <c r="Y34" s="24"/>
      <c r="Z34" s="24"/>
    </row>
    <row r="35" spans="1:26" x14ac:dyDescent="0.25">
      <c r="A35" s="72"/>
      <c r="B35" s="72">
        <v>80000</v>
      </c>
      <c r="C35" s="72" t="s">
        <v>117</v>
      </c>
      <c r="D35" s="72" t="s">
        <v>255</v>
      </c>
      <c r="E35" s="72"/>
      <c r="F35" s="72" t="s">
        <v>309</v>
      </c>
      <c r="G35" s="72" t="s">
        <v>213</v>
      </c>
      <c r="H35" s="72" t="s">
        <v>234</v>
      </c>
      <c r="I35" s="72"/>
      <c r="J35" s="72"/>
      <c r="K35" s="72"/>
      <c r="L35" s="72"/>
      <c r="M35" s="72"/>
      <c r="N35" s="72"/>
      <c r="O35" s="72"/>
      <c r="P35" s="72"/>
      <c r="Q35" s="72"/>
      <c r="R35" s="72" t="s">
        <v>309</v>
      </c>
      <c r="S35" s="72" t="s">
        <v>65</v>
      </c>
      <c r="T35" s="72" t="s">
        <v>136</v>
      </c>
      <c r="U35" s="72"/>
      <c r="V35" s="24"/>
      <c r="W35" s="24"/>
      <c r="X35" s="24"/>
      <c r="Y35" s="24"/>
      <c r="Z35" s="24"/>
    </row>
    <row r="36" spans="1:26" x14ac:dyDescent="0.25">
      <c r="A36" s="72"/>
      <c r="B36" s="72">
        <v>90000</v>
      </c>
      <c r="C36" s="72" t="s">
        <v>118</v>
      </c>
      <c r="D36" s="72" t="s">
        <v>300</v>
      </c>
      <c r="E36" s="72"/>
      <c r="F36" s="72" t="s">
        <v>310</v>
      </c>
      <c r="G36" s="72" t="s">
        <v>213</v>
      </c>
      <c r="H36" s="72" t="s">
        <v>295</v>
      </c>
      <c r="I36" s="72"/>
      <c r="J36" s="72"/>
      <c r="K36" s="72"/>
      <c r="L36" s="72"/>
      <c r="M36" s="72"/>
      <c r="N36" s="72"/>
      <c r="O36" s="72"/>
      <c r="P36" s="72"/>
      <c r="Q36" s="72"/>
      <c r="R36" s="72" t="s">
        <v>310</v>
      </c>
      <c r="S36" s="72" t="s">
        <v>65</v>
      </c>
      <c r="T36" s="72" t="s">
        <v>136</v>
      </c>
      <c r="U36" s="72"/>
      <c r="V36" s="24"/>
      <c r="W36" s="24"/>
      <c r="X36" s="24"/>
      <c r="Y36" s="24"/>
      <c r="Z36" s="24"/>
    </row>
    <row r="37" spans="1:26" x14ac:dyDescent="0.25">
      <c r="A37" s="72"/>
      <c r="B37" s="72"/>
      <c r="C37" s="72"/>
      <c r="D37" s="72"/>
      <c r="E37" s="72"/>
      <c r="F37" s="72" t="s">
        <v>311</v>
      </c>
      <c r="G37" s="72" t="s">
        <v>312</v>
      </c>
      <c r="H37" s="72" t="s">
        <v>262</v>
      </c>
      <c r="I37" s="81" t="s">
        <v>16</v>
      </c>
      <c r="J37" s="72"/>
      <c r="K37" s="72"/>
      <c r="L37" s="72"/>
      <c r="M37" s="72"/>
      <c r="N37" s="72"/>
      <c r="O37" s="72"/>
      <c r="P37" s="72"/>
      <c r="Q37" s="72"/>
      <c r="R37" s="72" t="s">
        <v>311</v>
      </c>
      <c r="S37" s="72" t="s">
        <v>79</v>
      </c>
      <c r="T37" s="72" t="s">
        <v>136</v>
      </c>
      <c r="U37" s="72"/>
      <c r="V37" s="24"/>
      <c r="W37" s="24"/>
      <c r="X37" s="24"/>
      <c r="Y37" s="24"/>
      <c r="Z37" s="24"/>
    </row>
    <row r="38" spans="1:26" ht="43.5" x14ac:dyDescent="0.25">
      <c r="A38" s="72"/>
      <c r="B38" s="72"/>
      <c r="C38" s="72"/>
      <c r="D38" s="72"/>
      <c r="E38" s="72"/>
      <c r="F38" s="72" t="s">
        <v>313</v>
      </c>
      <c r="G38" s="72" t="s">
        <v>314</v>
      </c>
      <c r="H38" s="72" t="s">
        <v>265</v>
      </c>
      <c r="I38" s="81"/>
      <c r="J38" s="72"/>
      <c r="K38" s="72"/>
      <c r="L38" s="72"/>
      <c r="M38" s="72"/>
      <c r="N38" s="72"/>
      <c r="O38" s="72"/>
      <c r="P38" s="72"/>
      <c r="Q38" s="72"/>
      <c r="R38" s="84" t="s">
        <v>357</v>
      </c>
      <c r="S38" s="72" t="s">
        <v>79</v>
      </c>
      <c r="T38" s="72" t="s">
        <v>136</v>
      </c>
      <c r="U38" s="72"/>
      <c r="V38" s="24"/>
      <c r="W38" s="24"/>
      <c r="X38" s="24"/>
      <c r="Y38" s="24"/>
      <c r="Z38" s="24"/>
    </row>
    <row r="39" spans="1:26" ht="46.5" customHeight="1" x14ac:dyDescent="0.25">
      <c r="A39" s="72"/>
      <c r="B39" s="72"/>
      <c r="C39" s="72"/>
      <c r="D39" s="72"/>
      <c r="E39" s="72"/>
      <c r="F39" s="99" t="s">
        <v>357</v>
      </c>
      <c r="G39" s="72" t="s">
        <v>227</v>
      </c>
      <c r="H39" s="72" t="s">
        <v>265</v>
      </c>
      <c r="I39" s="81" t="s">
        <v>16</v>
      </c>
      <c r="J39" s="72"/>
      <c r="K39" s="72"/>
      <c r="L39" s="72"/>
      <c r="M39" s="72"/>
      <c r="N39" s="72"/>
      <c r="O39" s="72"/>
      <c r="P39" s="72"/>
      <c r="Q39" s="72"/>
      <c r="R39" s="72" t="s">
        <v>315</v>
      </c>
      <c r="S39" s="72" t="s">
        <v>79</v>
      </c>
      <c r="T39" s="72" t="s">
        <v>136</v>
      </c>
      <c r="U39" s="72"/>
      <c r="V39" s="24"/>
      <c r="W39" s="24"/>
      <c r="X39" s="24"/>
      <c r="Y39" s="24"/>
      <c r="Z39" s="24"/>
    </row>
    <row r="40" spans="1:26" x14ac:dyDescent="0.25">
      <c r="A40" s="72"/>
      <c r="B40" s="72"/>
      <c r="C40" s="72"/>
      <c r="D40" s="72"/>
      <c r="E40" s="72"/>
      <c r="F40" s="72" t="s">
        <v>315</v>
      </c>
      <c r="G40" s="72" t="s">
        <v>312</v>
      </c>
      <c r="H40" s="72" t="s">
        <v>255</v>
      </c>
      <c r="I40" s="72"/>
      <c r="J40" s="72"/>
      <c r="K40" s="72"/>
      <c r="L40" s="72"/>
      <c r="M40" s="72"/>
      <c r="N40" s="72"/>
      <c r="O40" s="72"/>
      <c r="P40" s="72"/>
      <c r="Q40" s="72"/>
      <c r="R40" s="72" t="s">
        <v>318</v>
      </c>
      <c r="S40" s="72" t="s">
        <v>79</v>
      </c>
      <c r="T40" s="72" t="s">
        <v>136</v>
      </c>
      <c r="U40" s="72"/>
      <c r="V40" s="24"/>
      <c r="W40" s="24"/>
      <c r="X40" s="24"/>
      <c r="Y40" s="24"/>
      <c r="Z40" s="24"/>
    </row>
    <row r="41" spans="1:26" x14ac:dyDescent="0.25">
      <c r="A41" s="72"/>
      <c r="B41" s="72"/>
      <c r="C41" s="72"/>
      <c r="D41" s="72"/>
      <c r="E41" s="72"/>
      <c r="F41" s="72" t="s">
        <v>316</v>
      </c>
      <c r="G41" s="72" t="s">
        <v>317</v>
      </c>
      <c r="H41" s="72" t="s">
        <v>265</v>
      </c>
      <c r="I41" s="72"/>
      <c r="J41" s="72"/>
      <c r="K41" s="72"/>
      <c r="L41" s="72"/>
      <c r="M41" s="72"/>
      <c r="N41" s="72"/>
      <c r="O41" s="72"/>
      <c r="P41" s="72"/>
      <c r="Q41" s="72"/>
      <c r="R41" s="72" t="s">
        <v>321</v>
      </c>
      <c r="S41" s="72" t="s">
        <v>79</v>
      </c>
      <c r="T41" s="72" t="s">
        <v>136</v>
      </c>
      <c r="U41" s="72"/>
      <c r="V41" s="24"/>
      <c r="W41" s="24"/>
      <c r="X41" s="24"/>
      <c r="Y41" s="24"/>
      <c r="Z41" s="24"/>
    </row>
    <row r="42" spans="1:26" x14ac:dyDescent="0.25">
      <c r="A42" s="72"/>
      <c r="B42" s="72"/>
      <c r="C42" s="72"/>
      <c r="D42" s="72"/>
      <c r="E42" s="72"/>
      <c r="F42" s="72" t="s">
        <v>318</v>
      </c>
      <c r="G42" s="72" t="s">
        <v>319</v>
      </c>
      <c r="H42" s="72" t="s">
        <v>247</v>
      </c>
      <c r="I42" s="72"/>
      <c r="J42" s="72"/>
      <c r="K42" s="72"/>
      <c r="L42" s="72"/>
      <c r="M42" s="72"/>
      <c r="N42" s="72"/>
      <c r="O42" s="72"/>
      <c r="P42" s="72"/>
      <c r="Q42" s="72"/>
      <c r="R42" s="72" t="s">
        <v>324</v>
      </c>
      <c r="S42" s="72" t="s">
        <v>79</v>
      </c>
      <c r="T42" s="72" t="s">
        <v>136</v>
      </c>
      <c r="U42" s="72"/>
      <c r="V42" s="24"/>
      <c r="W42" s="24"/>
      <c r="X42" s="24"/>
      <c r="Y42" s="24"/>
      <c r="Z42" s="24"/>
    </row>
    <row r="43" spans="1:26" x14ac:dyDescent="0.25">
      <c r="A43" s="72"/>
      <c r="B43" s="72"/>
      <c r="C43" s="72"/>
      <c r="D43" s="72"/>
      <c r="E43" s="72"/>
      <c r="F43" s="72" t="s">
        <v>320</v>
      </c>
      <c r="G43" s="72" t="s">
        <v>317</v>
      </c>
      <c r="H43" s="72" t="s">
        <v>265</v>
      </c>
      <c r="I43" s="72"/>
      <c r="J43" s="72"/>
      <c r="K43" s="72"/>
      <c r="L43" s="72"/>
      <c r="M43" s="72"/>
      <c r="N43" s="72"/>
      <c r="O43" s="72"/>
      <c r="P43" s="72"/>
      <c r="Q43" s="72"/>
      <c r="R43" s="72" t="s">
        <v>325</v>
      </c>
      <c r="S43" s="72" t="s">
        <v>79</v>
      </c>
      <c r="T43" s="72" t="s">
        <v>136</v>
      </c>
      <c r="U43" s="72"/>
      <c r="V43" s="24"/>
      <c r="W43" s="24"/>
      <c r="X43" s="24"/>
      <c r="Y43" s="24"/>
      <c r="Z43" s="24"/>
    </row>
    <row r="44" spans="1:26" x14ac:dyDescent="0.25">
      <c r="A44" s="72"/>
      <c r="B44" s="72"/>
      <c r="C44" s="72"/>
      <c r="D44" s="72"/>
      <c r="E44" s="72"/>
      <c r="F44" s="72" t="s">
        <v>321</v>
      </c>
      <c r="G44" s="72" t="s">
        <v>312</v>
      </c>
      <c r="H44" s="72" t="s">
        <v>265</v>
      </c>
      <c r="I44" s="81"/>
      <c r="J44" s="72"/>
      <c r="K44" s="72"/>
      <c r="L44" s="72"/>
      <c r="M44" s="72"/>
      <c r="N44" s="72"/>
      <c r="O44" s="72"/>
      <c r="P44" s="72"/>
      <c r="Q44" s="72"/>
      <c r="R44" s="72" t="s">
        <v>326</v>
      </c>
      <c r="S44" s="72" t="s">
        <v>79</v>
      </c>
      <c r="T44" s="72" t="s">
        <v>136</v>
      </c>
      <c r="U44" s="72"/>
      <c r="V44" s="24"/>
      <c r="W44" s="24"/>
      <c r="X44" s="24"/>
      <c r="Y44" s="24"/>
      <c r="Z44" s="24"/>
    </row>
    <row r="45" spans="1:26" x14ac:dyDescent="0.25">
      <c r="A45" s="72"/>
      <c r="B45" s="72"/>
      <c r="C45" s="72"/>
      <c r="D45" s="72"/>
      <c r="E45" s="72"/>
      <c r="F45" s="72" t="s">
        <v>322</v>
      </c>
      <c r="G45" s="72" t="s">
        <v>317</v>
      </c>
      <c r="H45" s="72" t="s">
        <v>265</v>
      </c>
      <c r="I45" s="72"/>
      <c r="J45" s="72"/>
      <c r="K45" s="72"/>
      <c r="L45" s="72"/>
      <c r="M45" s="72"/>
      <c r="N45" s="72"/>
      <c r="O45" s="72"/>
      <c r="P45" s="72"/>
      <c r="Q45" s="72"/>
      <c r="R45" s="72" t="s">
        <v>327</v>
      </c>
      <c r="S45" s="72" t="s">
        <v>79</v>
      </c>
      <c r="T45" s="72" t="s">
        <v>136</v>
      </c>
      <c r="U45" s="72"/>
      <c r="V45" s="24"/>
      <c r="W45" s="24"/>
      <c r="X45" s="24"/>
      <c r="Y45" s="24"/>
      <c r="Z45" s="24"/>
    </row>
    <row r="46" spans="1:26" x14ac:dyDescent="0.25">
      <c r="A46" s="72"/>
      <c r="B46" s="72"/>
      <c r="C46" s="72"/>
      <c r="D46" s="72"/>
      <c r="E46" s="72"/>
      <c r="F46" s="72" t="s">
        <v>323</v>
      </c>
      <c r="G46" s="72" t="s">
        <v>317</v>
      </c>
      <c r="H46" s="72" t="s">
        <v>265</v>
      </c>
      <c r="I46" s="72"/>
      <c r="J46" s="72"/>
      <c r="K46" s="72"/>
      <c r="L46" s="72"/>
      <c r="M46" s="72"/>
      <c r="N46" s="72"/>
      <c r="O46" s="72"/>
      <c r="P46" s="72"/>
      <c r="Q46" s="72"/>
      <c r="R46" s="72" t="s">
        <v>328</v>
      </c>
      <c r="S46" s="72" t="s">
        <v>79</v>
      </c>
      <c r="T46" s="72" t="s">
        <v>136</v>
      </c>
      <c r="U46" s="72"/>
      <c r="V46" s="24"/>
      <c r="W46" s="24"/>
      <c r="X46" s="24"/>
      <c r="Y46" s="24"/>
      <c r="Z46" s="24"/>
    </row>
    <row r="47" spans="1:26" x14ac:dyDescent="0.25">
      <c r="A47" s="72"/>
      <c r="B47" s="72"/>
      <c r="C47" s="72"/>
      <c r="D47" s="72"/>
      <c r="E47" s="72"/>
      <c r="F47" s="72" t="s">
        <v>324</v>
      </c>
      <c r="G47" s="72" t="s">
        <v>312</v>
      </c>
      <c r="H47" s="72" t="s">
        <v>268</v>
      </c>
      <c r="I47" s="81" t="s">
        <v>16</v>
      </c>
      <c r="J47" s="72"/>
      <c r="K47" s="72"/>
      <c r="L47" s="72"/>
      <c r="M47" s="72"/>
      <c r="N47" s="72"/>
      <c r="O47" s="72"/>
      <c r="P47" s="72"/>
      <c r="Q47" s="72"/>
      <c r="R47" s="72" t="s">
        <v>329</v>
      </c>
      <c r="S47" s="72" t="s">
        <v>79</v>
      </c>
      <c r="T47" s="72" t="s">
        <v>136</v>
      </c>
      <c r="U47" s="72"/>
      <c r="V47" s="24"/>
      <c r="W47" s="24"/>
      <c r="X47" s="24"/>
      <c r="Y47" s="24"/>
      <c r="Z47" s="24"/>
    </row>
    <row r="48" spans="1:26" x14ac:dyDescent="0.25">
      <c r="A48" s="72"/>
      <c r="B48" s="72"/>
      <c r="C48" s="72"/>
      <c r="D48" s="72"/>
      <c r="E48" s="72"/>
      <c r="F48" s="72" t="s">
        <v>325</v>
      </c>
      <c r="G48" s="72" t="s">
        <v>312</v>
      </c>
      <c r="H48" s="72" t="s">
        <v>268</v>
      </c>
      <c r="I48" s="81" t="s">
        <v>16</v>
      </c>
      <c r="J48" s="72"/>
      <c r="K48" s="72"/>
      <c r="L48" s="72"/>
      <c r="M48" s="72"/>
      <c r="N48" s="72"/>
      <c r="O48" s="72"/>
      <c r="P48" s="72"/>
      <c r="Q48" s="72"/>
      <c r="R48" s="72" t="s">
        <v>330</v>
      </c>
      <c r="S48" s="72" t="s">
        <v>79</v>
      </c>
      <c r="T48" s="72" t="s">
        <v>136</v>
      </c>
      <c r="U48" s="72"/>
      <c r="V48" s="24"/>
      <c r="W48" s="24"/>
      <c r="X48" s="24"/>
      <c r="Y48" s="24"/>
      <c r="Z48" s="24"/>
    </row>
    <row r="49" spans="1:26" x14ac:dyDescent="0.25">
      <c r="A49" s="72"/>
      <c r="B49" s="72"/>
      <c r="C49" s="72"/>
      <c r="D49" s="72"/>
      <c r="E49" s="72"/>
      <c r="F49" s="72" t="s">
        <v>326</v>
      </c>
      <c r="G49" s="72" t="s">
        <v>312</v>
      </c>
      <c r="H49" s="72" t="s">
        <v>281</v>
      </c>
      <c r="I49" s="81" t="s">
        <v>16</v>
      </c>
      <c r="J49" s="72"/>
      <c r="K49" s="72"/>
      <c r="L49" s="72"/>
      <c r="M49" s="72"/>
      <c r="N49" s="72"/>
      <c r="O49" s="72"/>
      <c r="P49" s="72"/>
      <c r="Q49" s="72"/>
      <c r="R49" s="72" t="s">
        <v>331</v>
      </c>
      <c r="S49" s="72" t="s">
        <v>79</v>
      </c>
      <c r="T49" s="72" t="s">
        <v>136</v>
      </c>
      <c r="U49" s="72"/>
      <c r="V49" s="24"/>
      <c r="W49" s="24"/>
      <c r="X49" s="24"/>
      <c r="Y49" s="24"/>
      <c r="Z49" s="24"/>
    </row>
    <row r="50" spans="1:26" x14ac:dyDescent="0.25">
      <c r="A50" s="72"/>
      <c r="B50" s="72"/>
      <c r="C50" s="72"/>
      <c r="D50" s="72"/>
      <c r="E50" s="72"/>
      <c r="F50" s="72" t="s">
        <v>327</v>
      </c>
      <c r="G50" s="72" t="s">
        <v>312</v>
      </c>
      <c r="H50" s="72" t="s">
        <v>268</v>
      </c>
      <c r="I50" s="72"/>
      <c r="J50" s="72"/>
      <c r="K50" s="72"/>
      <c r="L50" s="72"/>
      <c r="M50" s="72"/>
      <c r="N50" s="72"/>
      <c r="O50" s="72"/>
      <c r="P50" s="72"/>
      <c r="Q50" s="72"/>
      <c r="R50" s="72" t="s">
        <v>332</v>
      </c>
      <c r="S50" s="72" t="s">
        <v>79</v>
      </c>
      <c r="T50" s="72" t="s">
        <v>136</v>
      </c>
      <c r="U50" s="72"/>
      <c r="V50" s="24"/>
      <c r="W50" s="24"/>
      <c r="X50" s="24"/>
      <c r="Y50" s="24"/>
      <c r="Z50" s="24"/>
    </row>
    <row r="51" spans="1:26" x14ac:dyDescent="0.25">
      <c r="A51" s="72"/>
      <c r="B51" s="72"/>
      <c r="C51" s="72"/>
      <c r="D51" s="72"/>
      <c r="E51" s="72"/>
      <c r="F51" s="72" t="s">
        <v>328</v>
      </c>
      <c r="G51" s="72" t="s">
        <v>312</v>
      </c>
      <c r="H51" s="72" t="s">
        <v>268</v>
      </c>
      <c r="I51" s="81" t="s">
        <v>16</v>
      </c>
      <c r="J51" s="72"/>
      <c r="K51" s="72"/>
      <c r="L51" s="72"/>
      <c r="M51" s="72"/>
      <c r="N51" s="72"/>
      <c r="O51" s="72"/>
      <c r="P51" s="72"/>
      <c r="Q51" s="72"/>
      <c r="R51" s="72" t="s">
        <v>333</v>
      </c>
      <c r="S51" s="72" t="s">
        <v>79</v>
      </c>
      <c r="T51" s="72" t="s">
        <v>136</v>
      </c>
      <c r="U51" s="72"/>
      <c r="V51" s="24"/>
      <c r="W51" s="24"/>
      <c r="X51" s="24"/>
      <c r="Y51" s="24"/>
      <c r="Z51" s="24"/>
    </row>
    <row r="52" spans="1:26" x14ac:dyDescent="0.25">
      <c r="A52" s="72"/>
      <c r="B52" s="72"/>
      <c r="C52" s="72"/>
      <c r="D52" s="72"/>
      <c r="E52" s="72"/>
      <c r="F52" s="72" t="s">
        <v>329</v>
      </c>
      <c r="G52" s="72" t="s">
        <v>312</v>
      </c>
      <c r="H52" s="72" t="s">
        <v>265</v>
      </c>
      <c r="I52" s="81" t="s">
        <v>16</v>
      </c>
      <c r="J52" s="72"/>
      <c r="K52" s="72"/>
      <c r="L52" s="72"/>
      <c r="M52" s="72"/>
      <c r="N52" s="72"/>
      <c r="O52" s="72"/>
      <c r="P52" s="72"/>
      <c r="Q52" s="72"/>
      <c r="R52" s="72" t="s">
        <v>94</v>
      </c>
      <c r="S52" s="72" t="s">
        <v>79</v>
      </c>
      <c r="T52" s="72" t="s">
        <v>136</v>
      </c>
      <c r="U52" s="72"/>
      <c r="V52" s="24"/>
      <c r="W52" s="24"/>
      <c r="X52" s="24"/>
      <c r="Y52" s="24"/>
      <c r="Z52" s="24"/>
    </row>
    <row r="53" spans="1:26" x14ac:dyDescent="0.25">
      <c r="A53" s="72"/>
      <c r="B53" s="72"/>
      <c r="C53" s="72"/>
      <c r="D53" s="72"/>
      <c r="E53" s="72"/>
      <c r="F53" s="72" t="s">
        <v>330</v>
      </c>
      <c r="G53" s="72" t="s">
        <v>312</v>
      </c>
      <c r="H53" s="72" t="s">
        <v>251</v>
      </c>
      <c r="I53" s="81" t="s">
        <v>16</v>
      </c>
      <c r="J53" s="72"/>
      <c r="K53" s="72"/>
      <c r="L53" s="72"/>
      <c r="M53" s="72"/>
      <c r="N53" s="72"/>
      <c r="O53" s="72"/>
      <c r="P53" s="72"/>
      <c r="Q53" s="72"/>
      <c r="R53" s="72" t="s">
        <v>98</v>
      </c>
      <c r="S53" s="72" t="s">
        <v>79</v>
      </c>
      <c r="T53" s="72" t="s">
        <v>136</v>
      </c>
      <c r="U53" s="72"/>
      <c r="V53" s="24"/>
      <c r="W53" s="24"/>
      <c r="X53" s="24"/>
      <c r="Y53" s="24"/>
      <c r="Z53" s="24"/>
    </row>
    <row r="54" spans="1:26" x14ac:dyDescent="0.25">
      <c r="A54" s="72"/>
      <c r="B54" s="72"/>
      <c r="C54" s="72"/>
      <c r="D54" s="72"/>
      <c r="E54" s="72"/>
      <c r="F54" s="72" t="s">
        <v>331</v>
      </c>
      <c r="G54" s="72" t="s">
        <v>312</v>
      </c>
      <c r="H54" s="72" t="s">
        <v>218</v>
      </c>
      <c r="I54" s="81" t="s">
        <v>16</v>
      </c>
      <c r="J54" s="72"/>
      <c r="K54" s="72"/>
      <c r="L54" s="72"/>
      <c r="M54" s="72"/>
      <c r="N54" s="72"/>
      <c r="O54" s="72"/>
      <c r="P54" s="72"/>
      <c r="Q54" s="72"/>
      <c r="R54" s="72" t="s">
        <v>111</v>
      </c>
      <c r="S54" s="72" t="s">
        <v>79</v>
      </c>
      <c r="T54" s="72" t="s">
        <v>136</v>
      </c>
      <c r="U54" s="72"/>
      <c r="V54" s="24"/>
      <c r="W54" s="24"/>
      <c r="X54" s="24"/>
      <c r="Y54" s="24"/>
      <c r="Z54" s="24"/>
    </row>
    <row r="55" spans="1:26" x14ac:dyDescent="0.25">
      <c r="A55" s="72"/>
      <c r="B55" s="72"/>
      <c r="C55" s="72"/>
      <c r="D55" s="72"/>
      <c r="E55" s="72"/>
      <c r="F55" s="72" t="s">
        <v>332</v>
      </c>
      <c r="G55" s="72" t="s">
        <v>312</v>
      </c>
      <c r="H55" s="72" t="s">
        <v>262</v>
      </c>
      <c r="I55" s="81" t="s">
        <v>16</v>
      </c>
      <c r="J55" s="72"/>
      <c r="K55" s="72"/>
      <c r="L55" s="72"/>
      <c r="M55" s="72"/>
      <c r="N55" s="72"/>
      <c r="O55" s="72"/>
      <c r="P55" s="72"/>
      <c r="Q55" s="72"/>
      <c r="R55" s="72" t="s">
        <v>334</v>
      </c>
      <c r="S55" s="72" t="s">
        <v>79</v>
      </c>
      <c r="T55" s="72" t="s">
        <v>136</v>
      </c>
      <c r="U55" s="72"/>
      <c r="V55" s="24"/>
      <c r="W55" s="24"/>
      <c r="X55" s="24"/>
      <c r="Y55" s="24"/>
      <c r="Z55" s="24"/>
    </row>
    <row r="56" spans="1:26" x14ac:dyDescent="0.25">
      <c r="A56" s="72"/>
      <c r="B56" s="72"/>
      <c r="C56" s="72"/>
      <c r="D56" s="72"/>
      <c r="E56" s="72"/>
      <c r="F56" s="72" t="s">
        <v>333</v>
      </c>
      <c r="G56" s="72" t="s">
        <v>312</v>
      </c>
      <c r="H56" s="72" t="s">
        <v>268</v>
      </c>
      <c r="I56" s="81" t="s">
        <v>16</v>
      </c>
      <c r="J56" s="72"/>
      <c r="K56" s="72"/>
      <c r="L56" s="72"/>
      <c r="M56" s="72"/>
      <c r="N56" s="72"/>
      <c r="O56" s="72"/>
      <c r="P56" s="72"/>
      <c r="Q56" s="72"/>
      <c r="R56" s="72" t="s">
        <v>335</v>
      </c>
      <c r="S56" s="72" t="s">
        <v>79</v>
      </c>
      <c r="T56" s="72" t="s">
        <v>136</v>
      </c>
      <c r="U56" s="72"/>
      <c r="V56" s="24"/>
      <c r="W56" s="24"/>
      <c r="X56" s="24"/>
      <c r="Y56" s="24"/>
      <c r="Z56" s="24"/>
    </row>
    <row r="57" spans="1:26" x14ac:dyDescent="0.25">
      <c r="A57" s="72"/>
      <c r="B57" s="72"/>
      <c r="C57" s="72"/>
      <c r="D57" s="72"/>
      <c r="E57" s="72"/>
      <c r="F57" s="72" t="s">
        <v>94</v>
      </c>
      <c r="G57" s="72" t="s">
        <v>297</v>
      </c>
      <c r="H57" s="72" t="s">
        <v>247</v>
      </c>
      <c r="I57" s="81" t="s">
        <v>16</v>
      </c>
      <c r="J57" s="72"/>
      <c r="K57" s="72"/>
      <c r="L57" s="72"/>
      <c r="M57" s="72"/>
      <c r="N57" s="72"/>
      <c r="O57" s="72"/>
      <c r="P57" s="72"/>
      <c r="Q57" s="72"/>
      <c r="R57" s="72" t="s">
        <v>358</v>
      </c>
      <c r="S57" s="72" t="s">
        <v>167</v>
      </c>
      <c r="T57" s="72" t="s">
        <v>136</v>
      </c>
      <c r="U57" s="72"/>
      <c r="V57" s="24"/>
      <c r="W57" s="24"/>
      <c r="X57" s="24"/>
      <c r="Y57" s="24"/>
      <c r="Z57" s="24"/>
    </row>
    <row r="58" spans="1:26" x14ac:dyDescent="0.25">
      <c r="A58" s="72"/>
      <c r="B58" s="72"/>
      <c r="C58" s="72"/>
      <c r="D58" s="72"/>
      <c r="E58" s="72"/>
      <c r="F58" s="72" t="s">
        <v>98</v>
      </c>
      <c r="G58" s="72" t="s">
        <v>297</v>
      </c>
      <c r="H58" s="72" t="s">
        <v>255</v>
      </c>
      <c r="I58" s="81" t="s">
        <v>16</v>
      </c>
      <c r="J58" s="72"/>
      <c r="K58" s="72"/>
      <c r="L58" s="72"/>
      <c r="M58" s="72"/>
      <c r="N58" s="72"/>
      <c r="O58" s="72"/>
      <c r="P58" s="72"/>
      <c r="Q58" s="72"/>
      <c r="R58" s="85" t="s">
        <v>366</v>
      </c>
      <c r="S58" s="72" t="s">
        <v>79</v>
      </c>
      <c r="T58" s="72" t="s">
        <v>136</v>
      </c>
      <c r="U58" s="72"/>
      <c r="V58" s="24"/>
      <c r="W58" s="24"/>
      <c r="X58" s="24"/>
      <c r="Y58" s="24"/>
      <c r="Z58" s="24"/>
    </row>
    <row r="59" spans="1:26" x14ac:dyDescent="0.25">
      <c r="A59" s="72"/>
      <c r="B59" s="72"/>
      <c r="C59" s="72"/>
      <c r="D59" s="72"/>
      <c r="E59" s="72"/>
      <c r="F59" s="72" t="s">
        <v>111</v>
      </c>
      <c r="G59" s="72" t="s">
        <v>297</v>
      </c>
      <c r="H59" s="72" t="s">
        <v>305</v>
      </c>
      <c r="I59" s="81" t="s">
        <v>16</v>
      </c>
      <c r="J59" s="72"/>
      <c r="K59" s="72"/>
      <c r="L59" s="72"/>
      <c r="M59" s="72"/>
      <c r="N59" s="72"/>
      <c r="O59" s="72"/>
      <c r="P59" s="72"/>
      <c r="Q59" s="72"/>
      <c r="R59" s="72" t="s">
        <v>95</v>
      </c>
      <c r="S59" s="72" t="s">
        <v>79</v>
      </c>
      <c r="T59" s="72" t="s">
        <v>136</v>
      </c>
      <c r="U59" s="72"/>
      <c r="V59" s="24"/>
      <c r="W59" s="24"/>
      <c r="X59" s="24"/>
      <c r="Y59" s="24"/>
      <c r="Z59" s="24"/>
    </row>
    <row r="60" spans="1:26" x14ac:dyDescent="0.25">
      <c r="A60" s="72"/>
      <c r="B60" s="72"/>
      <c r="C60" s="72"/>
      <c r="D60" s="72"/>
      <c r="E60" s="72"/>
      <c r="F60" s="72" t="s">
        <v>334</v>
      </c>
      <c r="G60" s="72" t="s">
        <v>312</v>
      </c>
      <c r="H60" s="72" t="s">
        <v>265</v>
      </c>
      <c r="I60" s="81" t="s">
        <v>16</v>
      </c>
      <c r="J60" s="72"/>
      <c r="K60" s="72"/>
      <c r="L60" s="72"/>
      <c r="M60" s="72"/>
      <c r="N60" s="72"/>
      <c r="O60" s="72"/>
      <c r="P60" s="72"/>
      <c r="Q60" s="72"/>
      <c r="R60" s="72" t="s">
        <v>93</v>
      </c>
      <c r="S60" s="72" t="s">
        <v>79</v>
      </c>
      <c r="T60" s="72" t="s">
        <v>136</v>
      </c>
      <c r="U60" s="72"/>
      <c r="V60" s="24"/>
      <c r="W60" s="24"/>
      <c r="X60" s="24"/>
      <c r="Y60" s="24"/>
      <c r="Z60" s="24"/>
    </row>
    <row r="61" spans="1:26" ht="30" x14ac:dyDescent="0.25">
      <c r="A61" s="72"/>
      <c r="B61" s="72"/>
      <c r="C61" s="72"/>
      <c r="D61" s="72"/>
      <c r="E61" s="72"/>
      <c r="F61" s="72" t="s">
        <v>335</v>
      </c>
      <c r="G61" s="72" t="s">
        <v>336</v>
      </c>
      <c r="H61" s="72" t="s">
        <v>251</v>
      </c>
      <c r="I61" s="72"/>
      <c r="J61" s="72"/>
      <c r="K61" s="72"/>
      <c r="L61" s="72"/>
      <c r="M61" s="72"/>
      <c r="N61" s="72"/>
      <c r="O61" s="72"/>
      <c r="P61" s="72"/>
      <c r="Q61" s="72"/>
      <c r="R61" s="72" t="s">
        <v>377</v>
      </c>
      <c r="S61" s="114" t="s">
        <v>167</v>
      </c>
      <c r="T61" s="72" t="s">
        <v>136</v>
      </c>
      <c r="U61" s="72"/>
      <c r="V61" s="24"/>
      <c r="W61" s="24"/>
      <c r="X61" s="24"/>
      <c r="Y61" s="24"/>
      <c r="Z61" s="24"/>
    </row>
    <row r="62" spans="1:26" x14ac:dyDescent="0.25">
      <c r="A62" s="72"/>
      <c r="B62" s="72"/>
      <c r="C62" s="72"/>
      <c r="D62" s="72"/>
      <c r="E62" s="72"/>
      <c r="F62" s="72" t="s">
        <v>358</v>
      </c>
      <c r="G62" s="72" t="s">
        <v>337</v>
      </c>
      <c r="H62" s="72" t="s">
        <v>247</v>
      </c>
      <c r="I62" s="72"/>
      <c r="J62" s="72"/>
      <c r="K62" s="72"/>
      <c r="L62" s="72"/>
      <c r="M62" s="72"/>
      <c r="N62" s="72"/>
      <c r="O62" s="72"/>
      <c r="P62" s="72"/>
      <c r="Q62" s="72"/>
      <c r="R62" s="72" t="s">
        <v>109</v>
      </c>
      <c r="S62" s="72" t="s">
        <v>167</v>
      </c>
      <c r="T62" s="72" t="s">
        <v>136</v>
      </c>
      <c r="U62" s="72"/>
      <c r="V62" s="24"/>
      <c r="W62" s="24"/>
      <c r="X62" s="24"/>
      <c r="Y62" s="24"/>
      <c r="Z62" s="24"/>
    </row>
    <row r="63" spans="1:26" x14ac:dyDescent="0.25">
      <c r="A63" s="72"/>
      <c r="B63" s="72"/>
      <c r="C63" s="72"/>
      <c r="D63" s="72"/>
      <c r="E63" s="72"/>
      <c r="F63" s="72" t="s">
        <v>366</v>
      </c>
      <c r="G63" s="72" t="s">
        <v>337</v>
      </c>
      <c r="H63" s="72" t="s">
        <v>268</v>
      </c>
      <c r="I63" s="72"/>
      <c r="J63" s="72"/>
      <c r="K63" s="72"/>
      <c r="L63" s="72"/>
      <c r="M63" s="72"/>
      <c r="N63" s="72"/>
      <c r="O63" s="72"/>
      <c r="P63" s="72"/>
      <c r="Q63" s="72"/>
      <c r="R63" s="72" t="s">
        <v>97</v>
      </c>
      <c r="S63" s="72" t="s">
        <v>79</v>
      </c>
      <c r="T63" s="72" t="s">
        <v>136</v>
      </c>
      <c r="U63" s="72"/>
      <c r="V63" s="24"/>
      <c r="W63" s="24"/>
      <c r="X63" s="24"/>
      <c r="Y63" s="24"/>
      <c r="Z63" s="24"/>
    </row>
    <row r="64" spans="1:26" x14ac:dyDescent="0.25">
      <c r="A64" s="72"/>
      <c r="B64" s="72"/>
      <c r="C64" s="72"/>
      <c r="D64" s="72"/>
      <c r="E64" s="72"/>
      <c r="F64" s="72" t="s">
        <v>95</v>
      </c>
      <c r="G64" s="72" t="s">
        <v>337</v>
      </c>
      <c r="H64" s="72" t="s">
        <v>255</v>
      </c>
      <c r="I64" s="72"/>
      <c r="J64" s="72"/>
      <c r="K64" s="72"/>
      <c r="L64" s="72"/>
      <c r="M64" s="72"/>
      <c r="N64" s="72"/>
      <c r="O64" s="72"/>
      <c r="P64" s="72"/>
      <c r="Q64" s="72"/>
      <c r="R64" s="72" t="s">
        <v>360</v>
      </c>
      <c r="S64" s="72" t="s">
        <v>167</v>
      </c>
      <c r="T64" s="72" t="s">
        <v>136</v>
      </c>
      <c r="U64" s="72"/>
      <c r="V64" s="24"/>
      <c r="W64" s="24"/>
      <c r="X64" s="24"/>
      <c r="Y64" s="24"/>
      <c r="Z64" s="24"/>
    </row>
    <row r="65" spans="1:26" x14ac:dyDescent="0.25">
      <c r="A65" s="72"/>
      <c r="B65" s="72"/>
      <c r="C65" s="72"/>
      <c r="D65" s="72"/>
      <c r="E65" s="72"/>
      <c r="F65" s="72" t="s">
        <v>93</v>
      </c>
      <c r="G65" s="72" t="s">
        <v>337</v>
      </c>
      <c r="H65" s="72" t="s">
        <v>265</v>
      </c>
      <c r="I65" s="72"/>
      <c r="J65" s="72"/>
      <c r="K65" s="72"/>
      <c r="L65" s="72"/>
      <c r="M65" s="72"/>
      <c r="N65" s="72"/>
      <c r="O65" s="72"/>
      <c r="P65" s="72"/>
      <c r="Q65" s="72"/>
      <c r="R65" s="72" t="s">
        <v>338</v>
      </c>
      <c r="S65" s="72" t="s">
        <v>137</v>
      </c>
      <c r="T65" s="72" t="s">
        <v>173</v>
      </c>
      <c r="U65" s="72" t="s">
        <v>379</v>
      </c>
      <c r="V65" s="24"/>
      <c r="W65" s="24"/>
      <c r="X65" s="24"/>
      <c r="Y65" s="24"/>
      <c r="Z65" s="24"/>
    </row>
    <row r="66" spans="1:26" x14ac:dyDescent="0.25">
      <c r="A66" s="72"/>
      <c r="B66" s="72"/>
      <c r="C66" s="72"/>
      <c r="D66" s="72"/>
      <c r="E66" s="72"/>
      <c r="F66" s="72" t="s">
        <v>377</v>
      </c>
      <c r="G66" s="72" t="s">
        <v>314</v>
      </c>
      <c r="H66" s="72" t="s">
        <v>305</v>
      </c>
      <c r="I66" s="72"/>
      <c r="J66" s="72"/>
      <c r="K66" s="72"/>
      <c r="L66" s="72"/>
      <c r="M66" s="72"/>
      <c r="N66" s="72"/>
      <c r="O66" s="72"/>
      <c r="P66" s="72"/>
      <c r="Q66" s="72"/>
      <c r="R66" s="72" t="s">
        <v>198</v>
      </c>
      <c r="S66" s="72" t="s">
        <v>65</v>
      </c>
      <c r="T66" s="72" t="s">
        <v>136</v>
      </c>
      <c r="U66" s="72"/>
      <c r="V66" s="24"/>
      <c r="W66" s="24"/>
      <c r="X66" s="24"/>
      <c r="Y66" s="24"/>
      <c r="Z66" s="24"/>
    </row>
    <row r="67" spans="1:26" x14ac:dyDescent="0.25">
      <c r="A67" s="72"/>
      <c r="B67" s="72"/>
      <c r="C67" s="72"/>
      <c r="D67" s="72"/>
      <c r="E67" s="72"/>
      <c r="F67" s="72" t="s">
        <v>109</v>
      </c>
      <c r="G67" s="72" t="s">
        <v>337</v>
      </c>
      <c r="H67" s="72" t="s">
        <v>305</v>
      </c>
      <c r="I67" s="72"/>
      <c r="J67" s="72"/>
      <c r="K67" s="72"/>
      <c r="L67" s="72"/>
      <c r="M67" s="72"/>
      <c r="N67" s="72"/>
      <c r="O67" s="72"/>
      <c r="P67" s="72"/>
      <c r="Q67" s="72"/>
      <c r="R67" s="72" t="s">
        <v>96</v>
      </c>
      <c r="S67" s="72" t="s">
        <v>137</v>
      </c>
      <c r="T67" s="72" t="s">
        <v>173</v>
      </c>
      <c r="U67" s="72" t="s">
        <v>379</v>
      </c>
      <c r="V67" s="24"/>
      <c r="W67" s="24"/>
      <c r="X67" s="24"/>
      <c r="Y67" s="24"/>
      <c r="Z67" s="24"/>
    </row>
    <row r="68" spans="1:26" x14ac:dyDescent="0.25">
      <c r="A68" s="72"/>
      <c r="B68" s="72"/>
      <c r="C68" s="72"/>
      <c r="D68" s="72"/>
      <c r="E68" s="72"/>
      <c r="F68" s="72" t="s">
        <v>97</v>
      </c>
      <c r="G68" s="72" t="s">
        <v>337</v>
      </c>
      <c r="H68" s="72" t="s">
        <v>255</v>
      </c>
      <c r="I68" s="72"/>
      <c r="J68" s="72"/>
      <c r="K68" s="72"/>
      <c r="L68" s="72"/>
      <c r="M68" s="72"/>
      <c r="N68" s="72"/>
      <c r="O68" s="72"/>
      <c r="P68" s="72"/>
      <c r="Q68" s="72"/>
      <c r="R68" s="72" t="s">
        <v>92</v>
      </c>
      <c r="S68" s="72" t="s">
        <v>137</v>
      </c>
      <c r="T68" s="72" t="s">
        <v>374</v>
      </c>
      <c r="U68" s="72"/>
      <c r="V68" s="24"/>
      <c r="W68" s="24"/>
      <c r="X68" s="24"/>
      <c r="Y68" s="24"/>
      <c r="Z68" s="24"/>
    </row>
    <row r="69" spans="1:26" x14ac:dyDescent="0.25">
      <c r="A69" s="72"/>
      <c r="B69" s="72"/>
      <c r="C69" s="72"/>
      <c r="D69" s="72"/>
      <c r="E69" s="72"/>
      <c r="F69" s="111" t="s">
        <v>360</v>
      </c>
      <c r="G69" s="72" t="s">
        <v>341</v>
      </c>
      <c r="H69" s="72" t="s">
        <v>255</v>
      </c>
      <c r="I69" s="72"/>
      <c r="J69" s="72"/>
      <c r="K69" s="72"/>
      <c r="L69" s="72"/>
      <c r="M69" s="72"/>
      <c r="N69" s="72"/>
      <c r="O69" s="72"/>
      <c r="P69" s="72"/>
      <c r="Q69" s="72"/>
      <c r="R69" s="72" t="s">
        <v>354</v>
      </c>
      <c r="S69" s="72" t="s">
        <v>65</v>
      </c>
      <c r="T69" s="72" t="s">
        <v>136</v>
      </c>
      <c r="U69" s="72"/>
      <c r="V69" s="24"/>
      <c r="W69" s="24"/>
      <c r="X69" s="24"/>
      <c r="Y69" s="24"/>
      <c r="Z69" s="24"/>
    </row>
    <row r="70" spans="1:26" x14ac:dyDescent="0.25">
      <c r="A70" s="72"/>
      <c r="B70" s="72"/>
      <c r="C70" s="72"/>
      <c r="D70" s="72"/>
      <c r="E70" s="72"/>
      <c r="F70" s="72" t="s">
        <v>338</v>
      </c>
      <c r="G70" s="72" t="s">
        <v>339</v>
      </c>
      <c r="H70" s="72" t="s">
        <v>305</v>
      </c>
      <c r="I70" s="81" t="s">
        <v>16</v>
      </c>
      <c r="J70" s="72"/>
      <c r="K70" s="72"/>
      <c r="L70" s="72"/>
      <c r="M70" s="72"/>
      <c r="N70" s="72"/>
      <c r="O70" s="72"/>
      <c r="P70" s="72"/>
      <c r="Q70" s="72"/>
      <c r="R70" s="72" t="s">
        <v>102</v>
      </c>
      <c r="S70" s="72" t="s">
        <v>90</v>
      </c>
      <c r="T70" s="72" t="s">
        <v>136</v>
      </c>
      <c r="U70" s="72"/>
      <c r="V70" s="24"/>
      <c r="W70" s="24"/>
      <c r="X70" s="24"/>
      <c r="Y70" s="24"/>
      <c r="Z70" s="24"/>
    </row>
    <row r="71" spans="1:26" x14ac:dyDescent="0.25">
      <c r="A71" s="72"/>
      <c r="B71" s="72"/>
      <c r="C71" s="72"/>
      <c r="D71" s="72"/>
      <c r="E71" s="72"/>
      <c r="F71" s="72" t="s">
        <v>198</v>
      </c>
      <c r="G71" s="72" t="s">
        <v>213</v>
      </c>
      <c r="H71" s="72" t="s">
        <v>238</v>
      </c>
      <c r="I71" s="72"/>
      <c r="J71" s="72"/>
      <c r="K71" s="72"/>
      <c r="L71" s="72"/>
      <c r="M71" s="72"/>
      <c r="N71" s="72"/>
      <c r="O71" s="72"/>
      <c r="P71" s="72"/>
      <c r="Q71" s="72"/>
      <c r="R71" s="72" t="s">
        <v>100</v>
      </c>
      <c r="S71" s="72" t="s">
        <v>90</v>
      </c>
      <c r="T71" s="72" t="s">
        <v>136</v>
      </c>
      <c r="U71" s="72"/>
      <c r="V71" s="24"/>
      <c r="W71" s="24"/>
      <c r="X71" s="24"/>
      <c r="Y71" s="24"/>
      <c r="Z71" s="24"/>
    </row>
    <row r="72" spans="1:26" x14ac:dyDescent="0.25">
      <c r="A72" s="72"/>
      <c r="B72" s="72"/>
      <c r="C72" s="72"/>
      <c r="D72" s="72"/>
      <c r="E72" s="72"/>
      <c r="F72" s="72" t="s">
        <v>96</v>
      </c>
      <c r="G72" s="72" t="s">
        <v>337</v>
      </c>
      <c r="H72" s="72" t="s">
        <v>255</v>
      </c>
      <c r="I72" s="72"/>
      <c r="J72" s="72"/>
      <c r="K72" s="72"/>
      <c r="L72" s="72"/>
      <c r="M72" s="72"/>
      <c r="N72" s="72"/>
      <c r="O72" s="72"/>
      <c r="P72" s="72"/>
      <c r="Q72" s="72"/>
      <c r="R72" s="72" t="s">
        <v>99</v>
      </c>
      <c r="S72" s="72" t="s">
        <v>90</v>
      </c>
      <c r="T72" s="72" t="s">
        <v>136</v>
      </c>
      <c r="U72" s="72"/>
      <c r="V72" s="24"/>
      <c r="W72" s="24"/>
      <c r="X72" s="24"/>
      <c r="Y72" s="24"/>
      <c r="Z72" s="24"/>
    </row>
    <row r="73" spans="1:26" x14ac:dyDescent="0.25">
      <c r="A73" s="72"/>
      <c r="B73" s="72"/>
      <c r="C73" s="72"/>
      <c r="D73" s="72"/>
      <c r="E73" s="72"/>
      <c r="F73" s="72" t="s">
        <v>92</v>
      </c>
      <c r="G73" s="72" t="s">
        <v>317</v>
      </c>
      <c r="H73" s="72" t="s">
        <v>262</v>
      </c>
      <c r="I73" s="72"/>
      <c r="J73" s="72"/>
      <c r="K73" s="72"/>
      <c r="L73" s="72"/>
      <c r="M73" s="72"/>
      <c r="N73" s="72"/>
      <c r="O73" s="72"/>
      <c r="P73" s="72"/>
      <c r="Q73" s="72"/>
      <c r="R73" s="72" t="s">
        <v>101</v>
      </c>
      <c r="S73" s="72" t="s">
        <v>90</v>
      </c>
      <c r="T73" s="72" t="s">
        <v>136</v>
      </c>
      <c r="U73" s="72"/>
      <c r="V73" s="24"/>
      <c r="W73" s="24"/>
      <c r="X73" s="24"/>
      <c r="Y73" s="24"/>
      <c r="Z73" s="24"/>
    </row>
    <row r="74" spans="1:26" ht="29.25" x14ac:dyDescent="0.25">
      <c r="A74" s="72"/>
      <c r="B74" s="72"/>
      <c r="C74" s="72"/>
      <c r="D74" s="72"/>
      <c r="E74" s="72"/>
      <c r="F74" s="72" t="s">
        <v>354</v>
      </c>
      <c r="G74" s="72" t="s">
        <v>213</v>
      </c>
      <c r="H74" s="72" t="s">
        <v>242</v>
      </c>
      <c r="I74" s="72"/>
      <c r="J74" s="72"/>
      <c r="K74" s="72"/>
      <c r="L74" s="72"/>
      <c r="M74" s="72"/>
      <c r="N74" s="72"/>
      <c r="O74" s="72"/>
      <c r="P74" s="72"/>
      <c r="Q74" s="72"/>
      <c r="R74" s="85" t="s">
        <v>103</v>
      </c>
      <c r="S74" s="72" t="s">
        <v>137</v>
      </c>
      <c r="T74" s="72" t="s">
        <v>173</v>
      </c>
      <c r="U74" s="72" t="s">
        <v>379</v>
      </c>
      <c r="V74" s="24"/>
      <c r="W74" s="24"/>
      <c r="X74" s="24"/>
      <c r="Y74" s="24"/>
      <c r="Z74" s="24"/>
    </row>
    <row r="75" spans="1:26" ht="30" x14ac:dyDescent="0.25">
      <c r="A75" s="72"/>
      <c r="B75" s="72"/>
      <c r="C75" s="72"/>
      <c r="D75" s="72"/>
      <c r="E75" s="72"/>
      <c r="F75" s="72" t="s">
        <v>102</v>
      </c>
      <c r="G75" s="72" t="s">
        <v>340</v>
      </c>
      <c r="H75" s="72" t="s">
        <v>211</v>
      </c>
      <c r="I75" s="72"/>
      <c r="J75" s="72"/>
      <c r="K75" s="72"/>
      <c r="L75" s="72"/>
      <c r="M75" s="72"/>
      <c r="N75" s="72"/>
      <c r="O75" s="72"/>
      <c r="P75" s="72"/>
      <c r="Q75" s="72"/>
      <c r="R75" s="72" t="s">
        <v>342</v>
      </c>
      <c r="S75" s="115" t="s">
        <v>378</v>
      </c>
      <c r="T75" s="72" t="s">
        <v>136</v>
      </c>
      <c r="U75" s="72"/>
      <c r="V75" s="24"/>
      <c r="W75" s="24"/>
      <c r="X75" s="24"/>
      <c r="Y75" s="24"/>
      <c r="Z75" s="24"/>
    </row>
    <row r="76" spans="1:26" x14ac:dyDescent="0.25">
      <c r="A76" s="72"/>
      <c r="B76" s="72"/>
      <c r="C76" s="72"/>
      <c r="D76" s="72"/>
      <c r="E76" s="72"/>
      <c r="F76" s="72" t="s">
        <v>100</v>
      </c>
      <c r="G76" s="72" t="s">
        <v>340</v>
      </c>
      <c r="H76" s="72" t="s">
        <v>211</v>
      </c>
      <c r="I76" s="72"/>
      <c r="J76" s="72"/>
      <c r="K76" s="72"/>
      <c r="L76" s="72"/>
      <c r="M76" s="72"/>
      <c r="N76" s="72"/>
      <c r="O76" s="72"/>
      <c r="P76" s="72"/>
      <c r="Q76" s="72"/>
      <c r="R76" s="72" t="s">
        <v>343</v>
      </c>
      <c r="S76" s="72" t="s">
        <v>359</v>
      </c>
      <c r="T76" s="72" t="s">
        <v>136</v>
      </c>
      <c r="U76" s="72"/>
      <c r="V76" s="24"/>
      <c r="W76" s="24"/>
      <c r="X76" s="24"/>
      <c r="Y76" s="24"/>
      <c r="Z76" s="24"/>
    </row>
    <row r="77" spans="1:26" x14ac:dyDescent="0.25">
      <c r="A77" s="72"/>
      <c r="B77" s="72"/>
      <c r="C77" s="72"/>
      <c r="D77" s="72"/>
      <c r="E77" s="72"/>
      <c r="F77" s="72" t="s">
        <v>99</v>
      </c>
      <c r="G77" s="72" t="s">
        <v>340</v>
      </c>
      <c r="H77" s="72" t="s">
        <v>211</v>
      </c>
      <c r="I77" s="72"/>
      <c r="J77" s="72"/>
      <c r="K77" s="72"/>
      <c r="L77" s="72"/>
      <c r="M77" s="72"/>
      <c r="N77" s="72"/>
      <c r="O77" s="72"/>
      <c r="P77" s="72"/>
      <c r="Q77" s="72"/>
      <c r="R77" s="72" t="s">
        <v>344</v>
      </c>
      <c r="S77" s="72" t="s">
        <v>137</v>
      </c>
      <c r="T77" s="72" t="s">
        <v>175</v>
      </c>
      <c r="U77" s="72"/>
      <c r="V77" s="24"/>
      <c r="W77" s="24"/>
      <c r="X77" s="24"/>
      <c r="Y77" s="24"/>
      <c r="Z77" s="24"/>
    </row>
    <row r="78" spans="1:26" x14ac:dyDescent="0.25">
      <c r="A78" s="72"/>
      <c r="B78" s="72"/>
      <c r="C78" s="72"/>
      <c r="D78" s="72"/>
      <c r="E78" s="72"/>
      <c r="F78" s="72" t="s">
        <v>101</v>
      </c>
      <c r="G78" s="72" t="s">
        <v>340</v>
      </c>
      <c r="H78" s="72" t="s">
        <v>211</v>
      </c>
      <c r="I78" s="72"/>
      <c r="J78" s="72"/>
      <c r="K78" s="72"/>
      <c r="L78" s="72"/>
      <c r="M78" s="72"/>
      <c r="N78" s="72"/>
      <c r="O78" s="72"/>
      <c r="P78" s="72"/>
      <c r="Q78" s="72"/>
      <c r="R78" s="72" t="s">
        <v>345</v>
      </c>
      <c r="S78" s="72" t="s">
        <v>65</v>
      </c>
      <c r="T78" s="72" t="s">
        <v>136</v>
      </c>
      <c r="U78" s="72"/>
      <c r="V78" s="24"/>
      <c r="W78" s="24"/>
      <c r="X78" s="24"/>
      <c r="Y78" s="24"/>
      <c r="Z78" s="24"/>
    </row>
    <row r="79" spans="1:26" x14ac:dyDescent="0.25">
      <c r="A79" s="72"/>
      <c r="B79" s="72"/>
      <c r="C79" s="72"/>
      <c r="D79" s="72"/>
      <c r="E79" s="72"/>
      <c r="F79" s="72" t="s">
        <v>103</v>
      </c>
      <c r="G79" s="72" t="s">
        <v>341</v>
      </c>
      <c r="H79" s="72" t="s">
        <v>211</v>
      </c>
      <c r="I79" s="72"/>
      <c r="J79" s="72"/>
      <c r="K79" s="72"/>
      <c r="L79" s="72"/>
      <c r="M79" s="72"/>
      <c r="N79" s="72"/>
      <c r="O79" s="72"/>
      <c r="P79" s="72"/>
      <c r="Q79" s="72"/>
      <c r="R79" s="72" t="s">
        <v>347</v>
      </c>
      <c r="S79" s="72" t="s">
        <v>65</v>
      </c>
      <c r="T79" s="72" t="s">
        <v>136</v>
      </c>
      <c r="U79" s="72"/>
      <c r="V79" s="24"/>
      <c r="W79" s="24"/>
      <c r="X79" s="24"/>
      <c r="Y79" s="24"/>
      <c r="Z79" s="24"/>
    </row>
    <row r="80" spans="1:26" x14ac:dyDescent="0.25">
      <c r="A80" s="72"/>
      <c r="B80" s="72"/>
      <c r="C80" s="72"/>
      <c r="D80" s="72"/>
      <c r="E80" s="72"/>
      <c r="F80" s="72" t="s">
        <v>342</v>
      </c>
      <c r="G80" s="72" t="s">
        <v>312</v>
      </c>
      <c r="H80" s="72" t="s">
        <v>211</v>
      </c>
      <c r="I80" s="72"/>
      <c r="J80" s="72"/>
      <c r="K80" s="72"/>
      <c r="L80" s="72"/>
      <c r="M80" s="72"/>
      <c r="N80" s="72"/>
      <c r="O80" s="72"/>
      <c r="P80" s="72"/>
      <c r="Q80" s="72"/>
      <c r="R80" s="72" t="s">
        <v>348</v>
      </c>
      <c r="S80" s="72" t="s">
        <v>137</v>
      </c>
      <c r="T80" s="72" t="s">
        <v>374</v>
      </c>
      <c r="U80" s="72"/>
      <c r="V80" s="24"/>
      <c r="W80" s="24"/>
      <c r="X80" s="24"/>
      <c r="Y80" s="24"/>
      <c r="Z80" s="24"/>
    </row>
    <row r="81" spans="1:26" x14ac:dyDescent="0.25">
      <c r="A81" s="72"/>
      <c r="B81" s="72"/>
      <c r="C81" s="72"/>
      <c r="D81" s="72"/>
      <c r="E81" s="72"/>
      <c r="F81" s="72" t="s">
        <v>343</v>
      </c>
      <c r="G81" s="72" t="s">
        <v>341</v>
      </c>
      <c r="H81" s="72" t="s">
        <v>211</v>
      </c>
      <c r="I81" s="81" t="s">
        <v>16</v>
      </c>
      <c r="J81" s="72"/>
      <c r="K81" s="72"/>
      <c r="L81" s="72"/>
      <c r="M81" s="72"/>
      <c r="N81" s="72"/>
      <c r="O81" s="72"/>
      <c r="P81" s="72"/>
      <c r="Q81" s="72"/>
      <c r="R81" s="72" t="s">
        <v>355</v>
      </c>
      <c r="S81" s="72" t="s">
        <v>65</v>
      </c>
      <c r="T81" s="72" t="s">
        <v>136</v>
      </c>
      <c r="U81" s="72"/>
      <c r="V81" s="24"/>
      <c r="W81" s="24"/>
      <c r="X81" s="24"/>
      <c r="Y81" s="24"/>
      <c r="Z81" s="24"/>
    </row>
    <row r="82" spans="1:26" ht="21" x14ac:dyDescent="0.35">
      <c r="A82" s="72"/>
      <c r="B82" s="72"/>
      <c r="C82" s="72"/>
      <c r="D82" s="72"/>
      <c r="E82" s="72"/>
      <c r="F82" s="72" t="s">
        <v>344</v>
      </c>
      <c r="G82" s="72" t="s">
        <v>314</v>
      </c>
      <c r="H82" s="72" t="s">
        <v>305</v>
      </c>
      <c r="I82" s="72"/>
      <c r="J82" s="72"/>
      <c r="K82" s="72"/>
      <c r="L82" s="72"/>
      <c r="M82" s="72"/>
      <c r="N82" s="72"/>
      <c r="O82" s="72"/>
      <c r="P82" s="72"/>
      <c r="Q82" s="72"/>
      <c r="R82" s="72" t="s">
        <v>356</v>
      </c>
      <c r="S82" s="72" t="s">
        <v>65</v>
      </c>
      <c r="T82" s="72" t="s">
        <v>136</v>
      </c>
      <c r="U82" s="72"/>
      <c r="V82" s="5"/>
      <c r="W82" s="5"/>
      <c r="X82" s="5"/>
      <c r="Y82" s="5"/>
      <c r="Z82" s="5"/>
    </row>
    <row r="83" spans="1:26" ht="21" x14ac:dyDescent="0.35">
      <c r="A83" s="72"/>
      <c r="B83" s="72"/>
      <c r="C83" s="72"/>
      <c r="D83" s="72"/>
      <c r="E83" s="72"/>
      <c r="F83" s="72" t="s">
        <v>345</v>
      </c>
      <c r="G83" s="72" t="s">
        <v>213</v>
      </c>
      <c r="H83" s="72" t="s">
        <v>245</v>
      </c>
      <c r="I83" s="72"/>
      <c r="J83" s="72"/>
      <c r="K83" s="72"/>
      <c r="L83" s="72"/>
      <c r="M83" s="72"/>
      <c r="N83" s="72"/>
      <c r="O83" s="72"/>
      <c r="P83" s="72"/>
      <c r="Q83" s="72"/>
      <c r="R83" s="72" t="s">
        <v>106</v>
      </c>
      <c r="S83" s="72" t="s">
        <v>137</v>
      </c>
      <c r="T83" s="72" t="s">
        <v>175</v>
      </c>
      <c r="U83" s="72"/>
      <c r="V83" s="5"/>
      <c r="W83" s="5"/>
      <c r="X83" s="5"/>
      <c r="Y83" s="5"/>
      <c r="Z83" s="5"/>
    </row>
    <row r="84" spans="1:26" ht="21" x14ac:dyDescent="0.35">
      <c r="A84" s="72"/>
      <c r="B84" s="72"/>
      <c r="C84" s="72"/>
      <c r="D84" s="72"/>
      <c r="E84" s="72"/>
      <c r="F84" s="86" t="s">
        <v>346</v>
      </c>
      <c r="G84" s="72" t="s">
        <v>319</v>
      </c>
      <c r="H84" s="72" t="s">
        <v>265</v>
      </c>
      <c r="I84" s="81" t="s">
        <v>16</v>
      </c>
      <c r="J84" s="72"/>
      <c r="K84" s="72"/>
      <c r="L84" s="72"/>
      <c r="M84" s="72"/>
      <c r="N84" s="72"/>
      <c r="O84" s="72"/>
      <c r="P84" s="72"/>
      <c r="Q84" s="72"/>
      <c r="R84" s="72" t="s">
        <v>114</v>
      </c>
      <c r="S84" s="72" t="s">
        <v>137</v>
      </c>
      <c r="T84" s="72" t="s">
        <v>173</v>
      </c>
      <c r="U84" s="72" t="s">
        <v>379</v>
      </c>
      <c r="V84" s="5"/>
      <c r="W84" s="5"/>
      <c r="X84" s="5"/>
      <c r="Y84" s="5"/>
      <c r="Z84" s="5"/>
    </row>
    <row r="85" spans="1:26" x14ac:dyDescent="0.25">
      <c r="A85" s="72"/>
      <c r="B85" s="72"/>
      <c r="C85" s="72"/>
      <c r="D85" s="72"/>
      <c r="E85" s="72"/>
      <c r="F85" s="72" t="s">
        <v>347</v>
      </c>
      <c r="G85" s="72" t="s">
        <v>227</v>
      </c>
      <c r="H85" s="72" t="s">
        <v>251</v>
      </c>
      <c r="I85" s="81" t="s">
        <v>16</v>
      </c>
      <c r="J85" s="72"/>
      <c r="K85" s="72"/>
      <c r="L85" s="72"/>
      <c r="M85" s="72"/>
      <c r="N85" s="72"/>
      <c r="O85" s="72"/>
      <c r="P85" s="72"/>
      <c r="Q85" s="72"/>
      <c r="R85" s="72" t="s">
        <v>105</v>
      </c>
      <c r="S85" s="72" t="s">
        <v>137</v>
      </c>
      <c r="T85" s="72" t="s">
        <v>175</v>
      </c>
      <c r="U85" s="72"/>
    </row>
    <row r="86" spans="1:26" x14ac:dyDescent="0.25">
      <c r="A86" s="72"/>
      <c r="B86" s="72"/>
      <c r="C86" s="72"/>
      <c r="D86" s="72"/>
      <c r="E86" s="72"/>
      <c r="F86" s="72" t="s">
        <v>348</v>
      </c>
      <c r="G86" s="72" t="s">
        <v>317</v>
      </c>
      <c r="H86" s="72" t="s">
        <v>247</v>
      </c>
      <c r="I86" s="72"/>
      <c r="J86" s="72"/>
      <c r="K86" s="72"/>
      <c r="L86" s="72"/>
      <c r="M86" s="72"/>
      <c r="N86" s="72"/>
      <c r="O86" s="72"/>
      <c r="P86" s="72"/>
      <c r="Q86" s="72"/>
      <c r="R86" s="72" t="s">
        <v>112</v>
      </c>
      <c r="S86" s="72" t="s">
        <v>137</v>
      </c>
      <c r="T86" s="72" t="s">
        <v>173</v>
      </c>
      <c r="U86" s="72" t="s">
        <v>379</v>
      </c>
    </row>
    <row r="87" spans="1:26" x14ac:dyDescent="0.25">
      <c r="A87" s="72"/>
      <c r="B87" s="72"/>
      <c r="C87" s="72"/>
      <c r="D87" s="72"/>
      <c r="E87" s="72"/>
      <c r="F87" s="72" t="s">
        <v>355</v>
      </c>
      <c r="G87" s="72" t="s">
        <v>213</v>
      </c>
      <c r="H87" s="72" t="s">
        <v>249</v>
      </c>
      <c r="I87" s="72"/>
      <c r="J87" s="72"/>
      <c r="K87" s="72"/>
      <c r="L87" s="72"/>
      <c r="M87" s="72"/>
      <c r="N87" s="72"/>
      <c r="O87" s="72"/>
      <c r="P87" s="72"/>
      <c r="Q87" s="72"/>
      <c r="R87" s="72" t="s">
        <v>115</v>
      </c>
      <c r="S87" s="72" t="s">
        <v>137</v>
      </c>
      <c r="T87" s="72" t="s">
        <v>175</v>
      </c>
      <c r="U87" s="72"/>
    </row>
    <row r="88" spans="1:26" x14ac:dyDescent="0.25">
      <c r="A88" s="72"/>
      <c r="B88" s="72"/>
      <c r="C88" s="72"/>
      <c r="D88" s="72"/>
      <c r="E88" s="72"/>
      <c r="F88" s="72" t="s">
        <v>356</v>
      </c>
      <c r="G88" s="72" t="s">
        <v>213</v>
      </c>
      <c r="H88" s="72" t="s">
        <v>253</v>
      </c>
      <c r="I88" s="72"/>
      <c r="J88" s="72"/>
      <c r="K88" s="72"/>
      <c r="L88" s="72"/>
      <c r="M88" s="72"/>
      <c r="N88" s="72"/>
      <c r="O88" s="72"/>
      <c r="P88" s="72"/>
      <c r="Q88" s="72"/>
      <c r="R88" s="72" t="s">
        <v>104</v>
      </c>
      <c r="S88" s="72" t="s">
        <v>137</v>
      </c>
      <c r="T88" s="72" t="s">
        <v>173</v>
      </c>
      <c r="U88" s="72" t="s">
        <v>379</v>
      </c>
    </row>
    <row r="89" spans="1:26" x14ac:dyDescent="0.25">
      <c r="A89" s="72"/>
      <c r="B89" s="72"/>
      <c r="C89" s="72"/>
      <c r="D89" s="72"/>
      <c r="E89" s="72"/>
      <c r="F89" s="72" t="s">
        <v>106</v>
      </c>
      <c r="G89" s="72" t="s">
        <v>314</v>
      </c>
      <c r="H89" s="72" t="s">
        <v>305</v>
      </c>
      <c r="I89" s="72"/>
      <c r="J89" s="72"/>
      <c r="K89" s="72"/>
      <c r="L89" s="72"/>
      <c r="M89" s="72"/>
      <c r="N89" s="72"/>
      <c r="O89" s="72"/>
      <c r="P89" s="72"/>
      <c r="Q89" s="72"/>
      <c r="R89" s="72" t="s">
        <v>107</v>
      </c>
      <c r="S89" s="72" t="s">
        <v>137</v>
      </c>
      <c r="T89" s="72" t="s">
        <v>175</v>
      </c>
      <c r="U89" s="72"/>
    </row>
    <row r="90" spans="1:26" x14ac:dyDescent="0.25">
      <c r="A90" s="72"/>
      <c r="B90" s="72"/>
      <c r="C90" s="72"/>
      <c r="D90" s="72"/>
      <c r="E90" s="72"/>
      <c r="F90" s="72" t="s">
        <v>114</v>
      </c>
      <c r="G90" s="72" t="s">
        <v>314</v>
      </c>
      <c r="H90" s="72" t="s">
        <v>305</v>
      </c>
      <c r="I90" s="72"/>
      <c r="J90" s="72"/>
      <c r="K90" s="72"/>
      <c r="L90" s="72"/>
      <c r="M90" s="72"/>
      <c r="N90" s="72"/>
      <c r="O90" s="72"/>
      <c r="P90" s="72"/>
      <c r="Q90" s="72"/>
      <c r="R90" s="72" t="s">
        <v>108</v>
      </c>
      <c r="S90" s="72" t="s">
        <v>137</v>
      </c>
      <c r="T90" s="72" t="s">
        <v>173</v>
      </c>
      <c r="U90" s="72" t="s">
        <v>379</v>
      </c>
    </row>
    <row r="91" spans="1:26" x14ac:dyDescent="0.25">
      <c r="A91" s="72"/>
      <c r="B91" s="72"/>
      <c r="C91" s="72"/>
      <c r="D91" s="72"/>
      <c r="E91" s="72"/>
      <c r="F91" s="72" t="s">
        <v>105</v>
      </c>
      <c r="G91" s="72" t="s">
        <v>314</v>
      </c>
      <c r="H91" s="72" t="s">
        <v>305</v>
      </c>
      <c r="I91" s="72"/>
      <c r="J91" s="72"/>
      <c r="K91" s="72"/>
      <c r="L91" s="72"/>
      <c r="M91" s="72"/>
      <c r="N91" s="72"/>
      <c r="O91" s="72"/>
      <c r="P91" s="72"/>
      <c r="Q91" s="72"/>
      <c r="R91" s="72" t="s">
        <v>110</v>
      </c>
      <c r="S91" s="72" t="s">
        <v>137</v>
      </c>
      <c r="T91" s="72" t="s">
        <v>173</v>
      </c>
      <c r="U91" s="72" t="s">
        <v>379</v>
      </c>
    </row>
    <row r="92" spans="1:26" x14ac:dyDescent="0.25">
      <c r="A92" s="72"/>
      <c r="B92" s="72"/>
      <c r="C92" s="72"/>
      <c r="D92" s="72"/>
      <c r="E92" s="72"/>
      <c r="F92" s="72" t="s">
        <v>112</v>
      </c>
      <c r="G92" s="72" t="s">
        <v>337</v>
      </c>
      <c r="H92" s="72" t="s">
        <v>305</v>
      </c>
      <c r="I92" s="72"/>
      <c r="J92" s="72"/>
      <c r="K92" s="72"/>
      <c r="L92" s="72"/>
      <c r="M92" s="72"/>
      <c r="N92" s="72"/>
      <c r="O92" s="72"/>
      <c r="P92" s="72"/>
      <c r="Q92" s="72"/>
      <c r="R92" s="72" t="s">
        <v>113</v>
      </c>
      <c r="S92" s="83" t="s">
        <v>137</v>
      </c>
      <c r="T92" s="72" t="s">
        <v>173</v>
      </c>
      <c r="U92" s="72" t="s">
        <v>379</v>
      </c>
    </row>
    <row r="93" spans="1:26" x14ac:dyDescent="0.25">
      <c r="A93" s="72"/>
      <c r="B93" s="72"/>
      <c r="C93" s="72"/>
      <c r="D93" s="72"/>
      <c r="E93" s="72"/>
      <c r="F93" s="72" t="s">
        <v>115</v>
      </c>
      <c r="G93" s="86" t="s">
        <v>317</v>
      </c>
      <c r="H93" s="72" t="s">
        <v>305</v>
      </c>
      <c r="I93" s="72"/>
      <c r="J93" s="72"/>
      <c r="K93" s="72"/>
      <c r="L93" s="72"/>
      <c r="M93" s="72"/>
      <c r="N93" s="72"/>
      <c r="O93" s="72"/>
      <c r="P93" s="72"/>
      <c r="Q93" s="72"/>
      <c r="R93" s="72" t="s">
        <v>353</v>
      </c>
      <c r="S93" s="72" t="s">
        <v>65</v>
      </c>
      <c r="T93" s="72" t="s">
        <v>136</v>
      </c>
      <c r="U93" s="72"/>
    </row>
    <row r="94" spans="1:26" x14ac:dyDescent="0.25">
      <c r="A94" s="72"/>
      <c r="B94" s="72"/>
      <c r="C94" s="72"/>
      <c r="D94" s="72"/>
      <c r="E94" s="72"/>
      <c r="F94" s="72" t="s">
        <v>104</v>
      </c>
      <c r="G94" s="72" t="s">
        <v>314</v>
      </c>
      <c r="H94" s="72" t="s">
        <v>305</v>
      </c>
      <c r="I94" s="72"/>
      <c r="J94" s="72"/>
      <c r="K94" s="72"/>
      <c r="L94" s="72"/>
      <c r="M94" s="72"/>
      <c r="N94" s="72"/>
      <c r="O94" s="72"/>
      <c r="P94" s="72"/>
      <c r="Q94" s="72"/>
      <c r="R94" s="72" t="s">
        <v>352</v>
      </c>
      <c r="S94" s="72" t="s">
        <v>65</v>
      </c>
      <c r="T94" s="72" t="s">
        <v>136</v>
      </c>
      <c r="U94" s="72"/>
    </row>
    <row r="95" spans="1:26" x14ac:dyDescent="0.25">
      <c r="A95" s="72"/>
      <c r="B95" s="72"/>
      <c r="C95" s="72"/>
      <c r="D95" s="72"/>
      <c r="E95" s="72"/>
      <c r="F95" s="72" t="s">
        <v>107</v>
      </c>
      <c r="G95" s="72" t="s">
        <v>314</v>
      </c>
      <c r="H95" s="72" t="s">
        <v>305</v>
      </c>
      <c r="I95" s="72"/>
      <c r="J95" s="72"/>
      <c r="K95" s="72"/>
      <c r="L95" s="72"/>
      <c r="M95" s="72"/>
      <c r="N95" s="72"/>
      <c r="O95" s="72"/>
      <c r="P95" s="72"/>
      <c r="Q95" s="72"/>
      <c r="R95" s="86" t="s">
        <v>87</v>
      </c>
      <c r="S95" s="83" t="s">
        <v>65</v>
      </c>
      <c r="T95" s="72" t="s">
        <v>136</v>
      </c>
      <c r="U95" s="72"/>
    </row>
    <row r="96" spans="1:26" x14ac:dyDescent="0.25">
      <c r="A96" s="72"/>
      <c r="B96" s="72"/>
      <c r="C96" s="72"/>
      <c r="D96" s="72"/>
      <c r="E96" s="72"/>
      <c r="F96" s="72" t="s">
        <v>108</v>
      </c>
      <c r="G96" s="72" t="s">
        <v>314</v>
      </c>
      <c r="H96" s="72" t="s">
        <v>305</v>
      </c>
      <c r="I96" s="72"/>
      <c r="J96" s="72"/>
      <c r="K96" s="72"/>
      <c r="L96" s="72"/>
      <c r="M96" s="72"/>
      <c r="N96" s="72"/>
      <c r="O96" s="72"/>
      <c r="P96" s="72"/>
      <c r="Q96" s="72"/>
      <c r="R96" s="72"/>
    </row>
    <row r="97" spans="1:18" x14ac:dyDescent="0.25">
      <c r="A97" s="72"/>
      <c r="B97" s="72"/>
      <c r="C97" s="72"/>
      <c r="D97" s="72"/>
      <c r="E97" s="72"/>
      <c r="F97" s="72" t="s">
        <v>110</v>
      </c>
      <c r="G97" s="72" t="s">
        <v>314</v>
      </c>
      <c r="H97" s="72" t="s">
        <v>305</v>
      </c>
      <c r="I97" s="72"/>
      <c r="J97" s="72"/>
      <c r="K97" s="72"/>
      <c r="L97" s="72"/>
      <c r="M97" s="72"/>
      <c r="N97" s="72"/>
      <c r="O97" s="72"/>
      <c r="P97" s="72"/>
      <c r="Q97" s="72"/>
      <c r="R97" s="72"/>
    </row>
    <row r="98" spans="1:18" x14ac:dyDescent="0.25">
      <c r="A98" s="72"/>
      <c r="B98" s="72"/>
      <c r="C98" s="72"/>
      <c r="D98" s="72"/>
      <c r="E98" s="72"/>
      <c r="F98" s="72" t="s">
        <v>113</v>
      </c>
      <c r="G98" s="72" t="s">
        <v>314</v>
      </c>
      <c r="H98" s="72" t="s">
        <v>305</v>
      </c>
      <c r="I98" s="72"/>
      <c r="J98" s="72"/>
      <c r="K98" s="72"/>
      <c r="L98" s="72"/>
      <c r="M98" s="72"/>
      <c r="N98" s="72"/>
      <c r="O98" s="72"/>
      <c r="P98" s="72"/>
      <c r="Q98" s="72"/>
      <c r="R98" s="72"/>
    </row>
    <row r="99" spans="1:18" x14ac:dyDescent="0.25">
      <c r="A99" s="72"/>
      <c r="B99" s="72"/>
      <c r="C99" s="72"/>
      <c r="D99" s="72"/>
      <c r="E99" s="72"/>
      <c r="F99" s="72" t="s">
        <v>353</v>
      </c>
      <c r="G99" s="72" t="s">
        <v>213</v>
      </c>
      <c r="H99" s="72" t="s">
        <v>257</v>
      </c>
      <c r="I99" s="72"/>
      <c r="J99" s="72"/>
      <c r="K99" s="72"/>
      <c r="L99" s="72"/>
      <c r="M99" s="72"/>
      <c r="N99" s="72"/>
      <c r="O99" s="72"/>
      <c r="P99" s="72"/>
      <c r="Q99" s="72"/>
      <c r="R99" s="72"/>
    </row>
    <row r="100" spans="1:18" x14ac:dyDescent="0.25">
      <c r="A100" s="72"/>
      <c r="B100" s="72"/>
      <c r="C100" s="72"/>
      <c r="D100" s="72"/>
      <c r="E100" s="72"/>
      <c r="F100" s="112" t="s">
        <v>352</v>
      </c>
      <c r="G100" s="72" t="s">
        <v>213</v>
      </c>
      <c r="H100" s="72" t="s">
        <v>260</v>
      </c>
      <c r="I100" s="72"/>
      <c r="J100" s="72"/>
      <c r="K100" s="72"/>
      <c r="L100" s="72"/>
      <c r="M100" s="72"/>
      <c r="N100" s="72"/>
      <c r="O100" s="72"/>
      <c r="P100" s="72"/>
      <c r="Q100" s="72"/>
      <c r="R100" s="72"/>
    </row>
    <row r="101" spans="1:18" x14ac:dyDescent="0.25">
      <c r="A101" s="72"/>
      <c r="B101" s="72" t="s">
        <v>15</v>
      </c>
      <c r="C101" s="72"/>
      <c r="D101" s="72"/>
      <c r="E101" s="72"/>
      <c r="F101" s="72"/>
      <c r="G101" s="72"/>
      <c r="H101" s="72"/>
      <c r="I101" s="72"/>
      <c r="J101" s="72"/>
      <c r="K101" s="72"/>
      <c r="L101" s="72"/>
      <c r="M101" s="72"/>
      <c r="N101" s="72"/>
      <c r="O101" s="72"/>
      <c r="P101" s="72"/>
      <c r="Q101" s="72"/>
      <c r="R101" s="72"/>
    </row>
    <row r="102" spans="1:18" x14ac:dyDescent="0.25">
      <c r="A102" s="72"/>
      <c r="B102" s="72" t="s">
        <v>158</v>
      </c>
      <c r="C102" s="72"/>
      <c r="D102" s="72"/>
      <c r="E102" s="72"/>
      <c r="F102" s="72"/>
      <c r="G102" s="72"/>
      <c r="H102" s="72"/>
      <c r="I102" s="72"/>
      <c r="J102" s="72"/>
      <c r="K102" s="72"/>
      <c r="L102" s="72"/>
      <c r="M102" s="72"/>
      <c r="N102" s="72"/>
      <c r="O102" s="72"/>
      <c r="P102" s="72"/>
      <c r="Q102" s="72"/>
      <c r="R102" s="72"/>
    </row>
    <row r="103" spans="1:18" x14ac:dyDescent="0.25">
      <c r="A103" s="72"/>
      <c r="B103" s="72" t="s">
        <v>157</v>
      </c>
      <c r="C103" s="72"/>
      <c r="D103" s="72"/>
      <c r="E103" s="72"/>
      <c r="F103" s="72"/>
      <c r="G103" s="72"/>
      <c r="H103" s="72"/>
      <c r="I103" s="72"/>
      <c r="J103" s="72"/>
      <c r="K103" s="72"/>
      <c r="L103" s="72"/>
      <c r="M103" s="72"/>
      <c r="N103" s="72"/>
      <c r="O103" s="72"/>
      <c r="P103" s="72"/>
      <c r="Q103" s="72"/>
      <c r="R103" s="72"/>
    </row>
    <row r="104" spans="1:18" x14ac:dyDescent="0.25">
      <c r="A104" s="72"/>
      <c r="B104" s="72"/>
      <c r="C104" s="72"/>
      <c r="D104" s="72"/>
      <c r="E104" s="72"/>
      <c r="F104" s="72"/>
      <c r="G104" s="72"/>
      <c r="H104" s="72"/>
      <c r="I104" s="72"/>
      <c r="J104" s="72"/>
      <c r="K104" s="72"/>
      <c r="L104" s="72"/>
      <c r="M104" s="72"/>
      <c r="N104" s="72"/>
      <c r="O104" s="72"/>
      <c r="P104" s="72"/>
      <c r="Q104" s="72"/>
      <c r="R104" s="72"/>
    </row>
  </sheetData>
  <autoFilter ref="F2:H100"/>
  <sortState ref="F3:I100">
    <sortCondition ref="F3:F100"/>
  </sortState>
  <mergeCells count="3">
    <mergeCell ref="L2:L3"/>
    <mergeCell ref="M2:N2"/>
    <mergeCell ref="M7:N7"/>
  </mergeCells>
  <phoneticPr fontId="25" type="noConversion"/>
  <pageMargins left="0.7" right="0.7" top="0.75" bottom="0.75" header="0.3" footer="0.3"/>
  <pageSetup orientation="portrait" horizontalDpi="4294967295" verticalDpi="4294967295" r:id="rId1"/>
  <tableParts count="4">
    <tablePart r:id="rId2"/>
    <tablePart r:id="rId3"/>
    <tablePart r:id="rId4"/>
    <tablePart r:id="rId5"/>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6</vt:i4>
      </vt:variant>
    </vt:vector>
  </HeadingPairs>
  <TitlesOfParts>
    <vt:vector size="9" baseType="lpstr">
      <vt:lpstr>FENECIMIENTO</vt:lpstr>
      <vt:lpstr>Instructivo</vt:lpstr>
      <vt:lpstr>LISTAS</vt:lpstr>
      <vt:lpstr>TFenecimiento</vt:lpstr>
      <vt:lpstr>Tipo_de_Auditoría</vt:lpstr>
      <vt:lpstr>TMacroprocesos</vt:lpstr>
      <vt:lpstr>TProceso</vt:lpstr>
      <vt:lpstr>TProcesos</vt:lpstr>
      <vt:lpstr>TSujetos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Ana Janeth Bernal Reyes</dc:creator>
  <cp:lastModifiedBy>Hector Arsenio Ordoñez</cp:lastModifiedBy>
  <dcterms:created xsi:type="dcterms:W3CDTF">2019-01-28T22:13:19Z</dcterms:created>
  <dcterms:modified xsi:type="dcterms:W3CDTF">2023-05-15T18:45:08Z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8650866c-2cc3-44ad-acb8-9537e9e377e2</vt:lpwstr>
  </property>
</Properties>
</file>