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ordonez\Desktop\R R 2023\R R 016 2023\procedimientos\PVCGF 04\"/>
    </mc:Choice>
  </mc:AlternateContent>
  <bookViews>
    <workbookView xWindow="0" yWindow="0" windowWidth="28800" windowHeight="11835"/>
  </bookViews>
  <sheets>
    <sheet name="DESEMPEÑO FINANCIERO" sheetId="2" r:id="rId1"/>
  </sheets>
  <definedNames>
    <definedName name="_Toc57660897" localSheetId="0">'DESEMPEÑO FINANCIERO'!#REF!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C15" i="2" s="1"/>
  <c r="B17" i="2"/>
  <c r="F41" i="2"/>
  <c r="F39" i="2"/>
  <c r="F38" i="2"/>
  <c r="F37" i="2"/>
  <c r="F35" i="2"/>
  <c r="F34" i="2"/>
  <c r="H16" i="2"/>
  <c r="D16" i="2" s="1"/>
  <c r="G16" i="2"/>
  <c r="C16" i="2" s="1"/>
  <c r="H15" i="2"/>
  <c r="D15" i="2" s="1"/>
  <c r="H14" i="2"/>
  <c r="D14" i="2" s="1"/>
  <c r="G14" i="2"/>
  <c r="C14" i="2" s="1"/>
  <c r="H13" i="2"/>
  <c r="D13" i="2" s="1"/>
  <c r="G13" i="2"/>
  <c r="C13" i="2" s="1"/>
  <c r="D17" i="2" l="1"/>
  <c r="C17" i="2"/>
  <c r="F16" i="2" l="1"/>
  <c r="J16" i="2" s="1"/>
  <c r="F14" i="2"/>
  <c r="J14" i="2" s="1"/>
  <c r="F15" i="2"/>
  <c r="J15" i="2" s="1"/>
  <c r="F13" i="2"/>
  <c r="J13" i="2" s="1"/>
  <c r="E13" i="2"/>
  <c r="I13" i="2" s="1"/>
  <c r="E16" i="2"/>
  <c r="I16" i="2" s="1"/>
  <c r="E14" i="2"/>
  <c r="I14" i="2" s="1"/>
  <c r="E15" i="2"/>
  <c r="I15" i="2" s="1"/>
  <c r="E17" i="2" l="1"/>
  <c r="F17" i="2"/>
  <c r="J17" i="2" l="1"/>
  <c r="I17" i="2"/>
  <c r="I18" i="2" l="1"/>
  <c r="G18" i="2" s="1"/>
</calcChain>
</file>

<file path=xl/comments1.xml><?xml version="1.0" encoding="utf-8"?>
<comments xmlns="http://schemas.openxmlformats.org/spreadsheetml/2006/main">
  <authors>
    <author>Omar Eduardo</author>
  </authors>
  <commentList>
    <comment ref="I18" authorId="0" shapeId="0">
      <text>
        <r>
          <rPr>
            <sz val="9"/>
            <color indexed="81"/>
            <rFont val="Tahoma"/>
            <family val="2"/>
          </rPr>
          <t>Efectividad=((Puntaje de eficiencia+Puntuaje de eficacia)/2)/. El porcentaje resultante reflejará el grado de efectividad de la acción medida.</t>
        </r>
      </text>
    </comment>
  </commentList>
</comments>
</file>

<file path=xl/sharedStrings.xml><?xml version="1.0" encoding="utf-8"?>
<sst xmlns="http://schemas.openxmlformats.org/spreadsheetml/2006/main" count="258" uniqueCount="196">
  <si>
    <t>Sujeto de Control auditado:</t>
  </si>
  <si>
    <t>Tipo de Auditoría:</t>
  </si>
  <si>
    <t>Auditoría Financiera y de Gestión</t>
  </si>
  <si>
    <t>Periodo auditado:</t>
  </si>
  <si>
    <t>Fecha evaluación:</t>
  </si>
  <si>
    <t>Fecha de revisión:</t>
  </si>
  <si>
    <t>SUBPROCESO</t>
  </si>
  <si>
    <t>PONDERACION INICIAL</t>
  </si>
  <si>
    <t>CALIFICACION POR SUBPROCESO (promedio)</t>
  </si>
  <si>
    <t>CALIFICACION PROCESO (promedio ponderado)</t>
  </si>
  <si>
    <t>EFICACIA</t>
  </si>
  <si>
    <t>EFICIENCIA</t>
  </si>
  <si>
    <t>EFICACIA PONDERADA</t>
  </si>
  <si>
    <t>EFICIENCIA PONDERADA</t>
  </si>
  <si>
    <t>Indicadores Financieros a partir de Estados Financieros</t>
  </si>
  <si>
    <t>Deuda Pública Interna y Externa y Servicio de la Deuda Pública</t>
  </si>
  <si>
    <t>Inversiones en Títulos Valores</t>
  </si>
  <si>
    <t>Inversiones Accionarias o Patrimoniales</t>
  </si>
  <si>
    <t>CALIFICACION DEL PROCESO</t>
  </si>
  <si>
    <t>EFECTIVO</t>
  </si>
  <si>
    <t>&gt;=75% - &lt;=100</t>
  </si>
  <si>
    <t>INEFECTIVO</t>
  </si>
  <si>
    <t>&lt;75%</t>
  </si>
  <si>
    <t>RESULTADOS DE LA EVALUACIÓN DEL DESEMPEÑO FINANCIERO</t>
  </si>
  <si>
    <t>CALIFICACION</t>
  </si>
  <si>
    <t xml:space="preserve">INDICADORES FINANCIEROS </t>
  </si>
  <si>
    <t>PRINCIPIO DE LA GESTIÓN FISCAL</t>
  </si>
  <si>
    <t>TIPO DE INDICADOR</t>
  </si>
  <si>
    <t xml:space="preserve">INTERPRETACIÓN DE RESULTADO POR TIPO DE INDICADOR </t>
  </si>
  <si>
    <t>RESULTADO DE LA GESTION FISCAL</t>
  </si>
  <si>
    <t>NOMBRE</t>
  </si>
  <si>
    <t>FORMULA</t>
  </si>
  <si>
    <t>RESULTADOS DE LA APLICACIÓN DE LA FORMULA</t>
  </si>
  <si>
    <t>UNIDAD DE MEDIDA DEL RESULTADO</t>
  </si>
  <si>
    <t>INTERPRETACIÓN DEL INDICADOR</t>
  </si>
  <si>
    <t xml:space="preserve">Aplicación de los indicadores financieros a partir de Estados Financieros </t>
  </si>
  <si>
    <t>SECTOR DESCENTRALIZADO, SOCIEDADES DE ECONOMÍA MIXTA Y SECRETARÍA DE HACIENDA</t>
  </si>
  <si>
    <t xml:space="preserve"> Razón corriente</t>
  </si>
  <si>
    <t>Activo corriente / Pasivo corriente x 100</t>
  </si>
  <si>
    <t>Porcentaje</t>
  </si>
  <si>
    <t>Expresa la relación entre activos corrientes y pasivos corrientes, e indica cuantos pesos pose la empresa en los activos corriente por cada peso de los pasivos corrientes.</t>
  </si>
  <si>
    <t xml:space="preserve"> LIQUIDEZ</t>
  </si>
  <si>
    <t xml:space="preserve">Cuenta con disponibilidad de efectivo para atender sus obligaciones más inmediatas, a medida que éstas se vencen. </t>
  </si>
  <si>
    <t xml:space="preserve"> Proporciona el nivel de sostenibilidad y de crecimiento empresarial, así mismo, las debilidades en su estructura financiera y gestión operativa. </t>
  </si>
  <si>
    <t xml:space="preserve"> Capital de Trabajo </t>
  </si>
  <si>
    <t>Activo corriente - Pasivo corriente</t>
  </si>
  <si>
    <t>Valor absoluto</t>
  </si>
  <si>
    <t>Permite determinar con cuántos recursos cuenta la empresa para operar si se pagan los pasivos a corto plazo.</t>
  </si>
  <si>
    <t xml:space="preserve">Mantiene un capital de trabajo adecuado en relación con el ciclo operativo y el comportamiento del flujo de caja.   </t>
  </si>
  <si>
    <t xml:space="preserve">Comportamiento del flujo de efectivo </t>
  </si>
  <si>
    <t>(Disponibilidad Inicial (+) Recaudos del Periodo (-) Giros o pagos del Periodo = Superávit (liquidez) o déficit de tesorería (iliquidez)).</t>
  </si>
  <si>
    <t>Valores absolutos</t>
  </si>
  <si>
    <t>Permite obtener claridad sobre las partidas de recaudos y pagos que generan y demandan efectivo a la compañía. La función principal del flujo de efectivo es mostrar el superávit (liquidez) o el déficit de tesorería (iliquidez).</t>
  </si>
  <si>
    <t xml:space="preserve">Nivel de Endeudamiento. </t>
  </si>
  <si>
    <t>(Pasivo total / Activo total) x 100</t>
  </si>
  <si>
    <t>Mide la proporción de los activos totales que financian los acreedores de la empresa. Entre mayor es el índice, mayor es el monto del dinero de terceros usado para generar utilidades.</t>
  </si>
  <si>
    <t>ENDEUDAMIENTO</t>
  </si>
  <si>
    <t>Cuenta con la capacidad para responder por el endeudamiento, de tal forma que no comprometa los activos para cumplir con el pago de sus obligaciones.</t>
  </si>
  <si>
    <t>Concentración Endeudamiento a Corto Plazo</t>
  </si>
  <si>
    <t>(Pasivo corriente / Pasivo total) x 100</t>
  </si>
  <si>
    <t>Permite analizar qué porcentaje de la deuda está a corto plazo, es decir, en relación al total de las obligaciones de la empresa, qué tanto debe cancelar en el plazo máximo de un año.</t>
  </si>
  <si>
    <t>El nivel de endeudamiento a corto plazo es apropiado y le permite cumplir con aquellas obligaciones y compromisos menores a un año.</t>
  </si>
  <si>
    <t>Endeudamiento financiero</t>
  </si>
  <si>
    <t>Pasivo total / Patrimonio neto x 100</t>
  </si>
  <si>
    <t>Grado de cobertura que puede tener el patrimonio respecto a las obligaciones contraídas con terceros</t>
  </si>
  <si>
    <t>Los propietarios de la empresa respaldan el nivel de endeudamiento asumido, frente a la capacidad para cumplir con sus obligaciones contraídas con terceros para financiar los activos.</t>
  </si>
  <si>
    <t>Cubrimiento de intereses</t>
  </si>
  <si>
    <t xml:space="preserve">(EBITDA / Gasto de Intereses) x 100 </t>
  </si>
  <si>
    <t>Número de veces que la utilidad operacional supera a los intereses registrados en los gastos.</t>
  </si>
  <si>
    <t>Cuenta con el apalancamiento óptimo para cumplir con el nivel de endeudamiento a coto y largo plazo y su financiación</t>
  </si>
  <si>
    <t>Índice de Solvencia</t>
  </si>
  <si>
    <t>(Activo Total/ Pasivo total) x 100</t>
  </si>
  <si>
    <t xml:space="preserve">Mide la cantidad de pesos con los que, entre bienes y derechos se cuenta para respaldar cada peso que posee de deuda. </t>
  </si>
  <si>
    <t>EBITDA</t>
  </si>
  <si>
    <t>Utilidad antes de intereses e impuestos (Utilidad Operativa) + Depreciaciones + Amortizaciones + Provisiones</t>
  </si>
  <si>
    <t>Permite obtener una idea clara del rendimiento operativo de la empresa, al descontar de la utilidad operativa aquellos gastos contables que no implican salida de dinero en efectivo.</t>
  </si>
  <si>
    <t>RENDIMIENTO</t>
  </si>
  <si>
    <t xml:space="preserve">Tiene la capacidad para generar utilidades a partir del desempeño y resultados de sus actividades  productivas, derivadas de las decisiones estratégicas, para maximizar el valor del capital y el de sus accionistas.   </t>
  </si>
  <si>
    <t>Margen de Utilidad Neta</t>
  </si>
  <si>
    <t>(Utilidad neta / ventas netas) x 100</t>
  </si>
  <si>
    <t xml:space="preserve">Muestra la utilidad por cada unidad de venta. </t>
  </si>
  <si>
    <t xml:space="preserve"> Margen Operacional. </t>
  </si>
  <si>
    <t>(Utilidad Operacional / Ventas) x 100</t>
  </si>
  <si>
    <t>Mide el beneficio que obtiene la empresa por cada peso de ventas, luego de pagar costos y gastos como mano de obra e insumos directos, justo antes de intereses e impuestos.</t>
  </si>
  <si>
    <t>Dividendos efectivamente pagados</t>
  </si>
  <si>
    <t>(Dividendos decretados / Dividendos pagados) x 100</t>
  </si>
  <si>
    <t>Determina los dividendos efectivamente pagados a los accionistas de la empresa.</t>
  </si>
  <si>
    <t>Produce el retorno de la inversión a los socios o  accionistas en términos de rentabilidad y dividendos decretados y efectivamente  pagados.</t>
  </si>
  <si>
    <t xml:space="preserve"> Beneficio por Acción (BPA)</t>
  </si>
  <si>
    <t>Utilidad neta / Número de acciones</t>
  </si>
  <si>
    <t>Beneficio o pérdida sobre cada acción (ordinaria o preferente) en función de las acciones ordinarias o preferentes que se encuentren en circulación.</t>
  </si>
  <si>
    <t>Rentabilidad por Dividendo</t>
  </si>
  <si>
    <t>(Dividendo pagado por acción / Precio de la acción) x 100</t>
  </si>
  <si>
    <t>Beneficios que obtiene una empresa sobre sus operaciones, en un periodo determinado, que se pagan a los accionistas según la cantidad de acciones que posean.</t>
  </si>
  <si>
    <t>Comportamiento  valor de la acción</t>
  </si>
  <si>
    <t>(valor acción año actual - valor acción año anterior / valor acción año anterior) x100</t>
  </si>
  <si>
    <t xml:space="preserve">Determina el comportamiento del valor de la acción en el mercado bursátil en el periodo evaluado, en relación con el año  anterior. </t>
  </si>
  <si>
    <t xml:space="preserve">El valor de las acciones cotizadas en el mercado bursátil genera estabilidad para la empresa y sus accionistas, aportando valor agregado. </t>
  </si>
  <si>
    <t>Eficiencia en el recaudo</t>
  </si>
  <si>
    <t>(Recaudos en la vigencia actual de los saldos por cobrar de vigencias anteriores/ Saldo por cobrar en la vigencia anterior) x 100</t>
  </si>
  <si>
    <t>Porcentaje del recaudo de la vigencia actual de los recursos por cobrar de vigencias anteriores</t>
  </si>
  <si>
    <t>ACTIVIDAD</t>
  </si>
  <si>
    <t xml:space="preserve">El proceso de recaudo de cartera en la vigencia evaluada se llevó a cabo de manera eficiente, en relación con los recursos ingresados por cuentas por cobrar de vigencias anteriores, incluido el análisis de costo beneficio en el proceso de recuperación de la cartera. </t>
  </si>
  <si>
    <t>Variación marginal del Ingreso</t>
  </si>
  <si>
    <t>(Ingresos propios de la vigencia analizada / Ingresos propios de la vigencia anterior) x 100.</t>
  </si>
  <si>
    <t>Variación porcentual de la generación de Ingresos propios de una vigencia en relación a otra.</t>
  </si>
  <si>
    <t>Relación Beneficio Costo de Cartera</t>
  </si>
  <si>
    <t>(Sumatoria de costos y gastos asumidos para el recaudo de cartera en la vigencia evaluada / Recaudo total de cartera de la vigencia evaluada) x 100</t>
  </si>
  <si>
    <t>Resultados financieros de la gestión del cobro de Cartera de la vigencia</t>
  </si>
  <si>
    <t xml:space="preserve">El proceso de generación de los ingresos propios comparativamente mostraron crecimiento con respecto a periodo(s) anterior(res) 
</t>
  </si>
  <si>
    <t>MODELO DE DIAGNÓSTICO FINANCIERO</t>
  </si>
  <si>
    <t>MARGEN EBITDA</t>
  </si>
  <si>
    <t>(EBITDA / Ingresos operacionales) x 100</t>
  </si>
  <si>
    <t>Proporciona la capacidad de la empresa para generar efectivo por cada peso de ventas. Se utilizada para evaluar la rentabilidad de una empresa comparando sus ingresos con sus ganancias</t>
  </si>
  <si>
    <t>Capital de Trabajo Neto Operativo KTNO</t>
  </si>
  <si>
    <t>(Inventarios + cuentas por cobrar (Clientes) – cuentas por pagar (Proveedores))</t>
  </si>
  <si>
    <t>Relaciona el comportamiento de los saldos de inventarios y cuentas por cobrar, con los registros de cuentas por pagar (Proveedores), para determinar la porción del flujo de caja que la empresa se apropia, con el fin de reponer el capital de trabajo.</t>
  </si>
  <si>
    <t>Productividad del Capital de Trabajo-PKT</t>
  </si>
  <si>
    <t>(KTNO / Ingresos Operacionales)</t>
  </si>
  <si>
    <t>Representa los centavos de capital de trabajo que, por cada peso de ingresos operacionales debe retener la empresa para operar</t>
  </si>
  <si>
    <t>Palanca de Crecimiento – PDC</t>
  </si>
  <si>
    <t>Margen EBITDA/PKT</t>
  </si>
  <si>
    <t>Pretende establecer si es o no conveniente que la empresa crezca. Mientras mayor sea el resultado, más atractivo es el crecimiento para la compañía.</t>
  </si>
  <si>
    <t>Estructura de Caja</t>
  </si>
  <si>
    <t>EBITDA (-) Impuestos= Flujo de Caja Bruto (-) Variación KTNO (-) Intereses (-) Dividendos = Disponible para inversión y abono a capital</t>
  </si>
  <si>
    <t>Permite determinar el efecto que, sobre la caja disponible para inversión y abono a capital de la deuda, se produce como consecuencia de la Estructura Operativa y la Estructura Financiera que la empresa mantiene para operar.</t>
  </si>
  <si>
    <t xml:space="preserve">Múltiplo de Deuda </t>
  </si>
  <si>
    <t xml:space="preserve">(Deuda Financiera Total / EBITDA) </t>
  </si>
  <si>
    <t>Permite establecer el riesgo financiero que asume la empresa al obtener un importante monto de deuda frente a la capacidad que tiene para cumplir el pago del capital (saldo total de la deuda) con su flujo de caja.</t>
  </si>
  <si>
    <t xml:space="preserve">Riesgo financiero en relación con la(s) deuda(s) asumida(s), en proporción con las utilidades obtenidas (EBITDA) y la cantidad de recursos que se destinan al pago de intereses y amortización de capital, con el fujo de caja generado en la actividad operativa.  </t>
  </si>
  <si>
    <t>Incidencia de Intereses</t>
  </si>
  <si>
    <t>(Intereses / Flujo de Caja Bruto) x 100</t>
  </si>
  <si>
    <t>Proporción del Flujo de Caja Bruto de la entidad destinada al pago de intereses.</t>
  </si>
  <si>
    <t>Rentabilidad del Activo (ROA)</t>
  </si>
  <si>
    <t>(Utilidad neta / Activo total) x 100</t>
  </si>
  <si>
    <t>Expresa la rentabilidad económica de la empresa, independientemente de la forma en que se financie el activo (con recursos propios o recursos de terceros).</t>
  </si>
  <si>
    <t xml:space="preserve">Capacidad del sujeto de vigilancia y control fiscal para generar utilidades con el uso de los recursos invertidos y la eficiencia y efectividad en la administración y utilización de los activos productivos de la empresa. </t>
  </si>
  <si>
    <t>ASPECTOS DE CALIFICACIÓN APLICABLES</t>
  </si>
  <si>
    <t>Deuda Pública Interna y Externa</t>
  </si>
  <si>
    <t>La empresa evalúa su capacidad de endeudamiento antes de contraer las obligaciones de deuda y dicha capacidad fue calculada con variables reales.</t>
  </si>
  <si>
    <t>MANEJO DE DEUDA PÚBLICA (INTERNA Y EXTERNA)</t>
  </si>
  <si>
    <t>Capacidad de endeudamiento</t>
  </si>
  <si>
    <t>La capacidad de endeudamiento utilizado cumple con las políticas y directrices definidas por la alta dirección y/o Comité creado para su control y manejo, sin exceder los límites de endeudamiento definidos de acuerdo con la capacidad de pago.</t>
  </si>
  <si>
    <t xml:space="preserve">De acuerdo con el resultado que proporcionan las firmas calificadoras de riesgos crediticios, la compañía presenta capacidad suficiente para el nivel de endeudamiento efectuado en el periodo evaluado.   </t>
  </si>
  <si>
    <t>La entidad contaba con la capacidad de pago suficiente al momento de celebrar la nueva operación de crédito público, conforme a lo establecido por las normas vigentes.</t>
  </si>
  <si>
    <t xml:space="preserve">Nivel de endeudamiento público </t>
  </si>
  <si>
    <t>La entidad cumplió con todas las autorizaciones requeridas para efectuar el endeudamiento.</t>
  </si>
  <si>
    <t>La operación de crédito público efectuada fue acompañada de los documentos y soportes establecidos en las normas que regulan el tema.</t>
  </si>
  <si>
    <t xml:space="preserve">Los recursos obtenidos mediante la operación de crédito público se han destinado exclusivamente a la financiación de gastos de inversión. (con las excepciones que se aprueben a través de actas de Junta Directiva y/o Asamblea de Socios entre otras.  ) </t>
  </si>
  <si>
    <t>Servicio de la Deuda Pública</t>
  </si>
  <si>
    <t>La entidad cumple en forma oportuna con el pago de sus acreencias crediticias en la forma y termino pactados en los correspondiente contratos de endeudamiento.</t>
  </si>
  <si>
    <t xml:space="preserve"> Oportunidad en el pago de capital e intereses</t>
  </si>
  <si>
    <t>Los intereses y demás erogaciones relacionadas con costos financieros de la deuda, se liquidan y pagan conforme las tasas  pactadas.</t>
  </si>
  <si>
    <t>La entidad ha llevado a cabo renegociación de la deuda negociada en moneda extranjera, para mejorar las condiciones del crédito y hacer menos costoso el pago de intereses.</t>
  </si>
  <si>
    <t>La compañía a través del área competente, hace los análisis necesarios para establecer los excedentes de liquidez para llevar a cabo inversiones en títulos valores, para no afectar la disponibilidad de los recursos.</t>
  </si>
  <si>
    <t>MANEJO DE EXCEDENTES DE TESORERÍA</t>
  </si>
  <si>
    <t xml:space="preserve">Gestión de las inversiones en títulos valores </t>
  </si>
  <si>
    <t>Las operaciones de mercado secundario de valores fueron  efectuadas teniendo en cuenta los precios del mercado vigentes en la fecha en que se realizó la inversión financiera.</t>
  </si>
  <si>
    <t>La empresa realiza sus inversiones financieras solo en mercado de renta fija.</t>
  </si>
  <si>
    <t>Los rendimientos financieros procedentes del portafolio de inversiones son cobrados por la empresa dentro de los términos y condiciones pactados en la operación, se encuentran correctamente liquidados y se evidencia el respectivo registro contable.</t>
  </si>
  <si>
    <t>La empresa realiza en forma permanente el análisis de riesgos asociados a las operaciones financieras.</t>
  </si>
  <si>
    <t>Las inversiones financieras en títulos valores se efectúan en empresas vigiladas por la superintendencia financiera y calificadas con los máximos valores por las compañías calificadoras de riesgos.</t>
  </si>
  <si>
    <t>Desempeño financiero de la asignación de los recursos financieros producto de excedentes de tesorería o recursos disponibles que pueden ser invertidos en las diferentes modalidades de inversión financiera que realice la tesorería o la dependencia que haga sus veces (mesas de dinero) para obtener la mayor rentabilidad posible dentro de los menores rangos de riesgo existentes y maximizar los beneficios financieros.*</t>
  </si>
  <si>
    <t>Desempeño financiero de las inversiones constituidas en el país y en el exterior, donde el Distrito Capital tiene participación accionaria o patrimonial,   en términos del retorno de la inversión.</t>
  </si>
  <si>
    <t>DESEMPEÑO FINANCIERO DE LAS INVERSIONES ACCIONARIAS Y PATRIMONIALES</t>
  </si>
  <si>
    <t xml:space="preserve">La empresa realiza un control y seguimiento periódico y oportuno de la gestión y los resultados de las inversiones accionarias y patrimoniales, que garanticen el retorno de su inversión. </t>
  </si>
  <si>
    <t>Dividendos decretados y recibidos, frente a las capitalizaciones realizadas por la casa matriz, que proporcione un costo/beneficio.</t>
  </si>
  <si>
    <t xml:space="preserve">La empresa lleva a cabo los estudios y análisis económicos, financieros, de regulación, de mercado y técnicos, suficientes, antes de realizar las inversiones accionarias, para determinar de manera objetiva e idónea la situación financiera de la compañía en donde va a invertir. </t>
  </si>
  <si>
    <t xml:space="preserve">Se identifican previamente los riesgos que debe asumirse al realizar esta clase de inversiones  (económicos, financieros, de regulación, de mercado, técnicos y de toda índole).    </t>
  </si>
  <si>
    <t>* En las entidades que aplique</t>
  </si>
  <si>
    <t>RESULTADO</t>
  </si>
  <si>
    <t>CALIFICACIÓN</t>
  </si>
  <si>
    <t>Resultados de la evaluación del desempeño financiero</t>
  </si>
  <si>
    <r>
      <t>·</t>
    </r>
    <r>
      <rPr>
        <sz val="7"/>
        <color theme="1"/>
        <rFont val="Times New Roman"/>
        <family val="1"/>
      </rPr>
      <t xml:space="preserve">         </t>
    </r>
    <r>
      <rPr>
        <sz val="11"/>
        <color theme="1"/>
        <rFont val="Arial"/>
        <family val="2"/>
      </rPr>
      <t>Indicadores financieros a partir de estados financieros</t>
    </r>
  </si>
  <si>
    <r>
      <t>·</t>
    </r>
    <r>
      <rPr>
        <sz val="7"/>
        <color theme="1"/>
        <rFont val="Times New Roman"/>
        <family val="1"/>
      </rPr>
      <t xml:space="preserve">         </t>
    </r>
    <r>
      <rPr>
        <sz val="11"/>
        <color theme="1"/>
        <rFont val="Arial"/>
        <family val="2"/>
      </rPr>
      <t>Deuda pública interna y externa y servicio de la deuda pública</t>
    </r>
  </si>
  <si>
    <r>
      <t>·</t>
    </r>
    <r>
      <rPr>
        <sz val="7"/>
        <color theme="1"/>
        <rFont val="Times New Roman"/>
        <family val="1"/>
      </rPr>
      <t xml:space="preserve">         </t>
    </r>
    <r>
      <rPr>
        <sz val="11"/>
        <color theme="1"/>
        <rFont val="Arial"/>
        <family val="2"/>
      </rPr>
      <t>Inversiones en títulos valores</t>
    </r>
  </si>
  <si>
    <r>
      <t>·</t>
    </r>
    <r>
      <rPr>
        <sz val="7"/>
        <color theme="1"/>
        <rFont val="Times New Roman"/>
        <family val="1"/>
      </rPr>
      <t xml:space="preserve">         </t>
    </r>
    <r>
      <rPr>
        <sz val="11"/>
        <color theme="1"/>
        <rFont val="Arial"/>
        <family val="2"/>
      </rPr>
      <t>Inversiones accionarias o patrimoniales</t>
    </r>
  </si>
  <si>
    <t>2. APLICACIÓN ANALISIS Y RESULTADOS DE LOS INDICADORES</t>
  </si>
  <si>
    <t>PONDERACION REDISTRIBUIDA EFICACIA</t>
  </si>
  <si>
    <t>PONDERACION REDISTRIBUIDA EFICIENCIA</t>
  </si>
  <si>
    <t>PONDERACION CON DATOS eficacia</t>
  </si>
  <si>
    <t>PONDERACION CON DATOS EFICIENCIA</t>
  </si>
  <si>
    <t>Versión: 1.0</t>
  </si>
  <si>
    <t>En el caso de que se hayan dictaminado con opinión negativa o con abstención de opinión, NO habrá lugar a la evaluación de los indicadores financieros, deuda pública, inversiones en títulos valores e inversiones accionarias o patrimoniales. En este caso, los aspectos aplicables, se calificarán con cero (0)%.</t>
  </si>
  <si>
    <t>En esta sección, el auditor según aplique, sólo deberá diligenciar las celdas pertinentes de las columnas F y M, relacionadas con los aspectos de los subprocesos:</t>
  </si>
  <si>
    <t>El auditor debe seleccionar aquellos indicadores y aspectos que de acuerdo con su experticia, sean pertinentes para efectuar la evaluación, según la naturaleza, características y misionalidad del sujeto de vigilancia y control fiscal. En consecuencia, el número y tipo de indicadores a utilizar son potestad del auditor, quien puede considerar elementos adicionales para la evaluación.</t>
  </si>
  <si>
    <r>
      <t xml:space="preserve">El concepto sobre el desempeño financiero se fundamenta en el resultado de la aplicación e interpretación de los indicadores financieros, en términos de eficiencia y eficacia, para determinar </t>
    </r>
    <r>
      <rPr>
        <sz val="11"/>
        <color theme="1"/>
        <rFont val="Arial"/>
        <family val="2"/>
      </rPr>
      <t>el nivel de sostenibilidad y de crecimiento emp</t>
    </r>
    <r>
      <rPr>
        <sz val="11"/>
        <color rgb="FF000000"/>
        <rFont val="Arial"/>
        <family val="2"/>
      </rPr>
      <t>resa</t>
    </r>
    <r>
      <rPr>
        <sz val="11"/>
        <color theme="1"/>
        <rFont val="Arial"/>
        <family val="2"/>
      </rPr>
      <t>rial, orientado a maximizar el valor de la empresa y de sus accionistas</t>
    </r>
    <r>
      <rPr>
        <sz val="11"/>
        <color rgb="FF000000"/>
        <rFont val="Arial"/>
        <family val="2"/>
      </rPr>
      <t>; así mismo, establece</t>
    </r>
    <r>
      <rPr>
        <sz val="11"/>
        <color theme="1"/>
        <rFont val="Arial"/>
        <family val="2"/>
      </rPr>
      <t xml:space="preserve"> las debilidades en su situación financiera y operativa. Considera igualmente la eficacia en el </t>
    </r>
    <r>
      <rPr>
        <sz val="11"/>
        <color rgb="FF000000"/>
        <rFont val="Arial"/>
        <family val="2"/>
      </rPr>
      <t>manejo de la deuda pública, la administración de los excedentes financieros y el desempeño financiero y económico donde tiene participación accionaria y patrimonial.
Este instrumento a pesar de tener un alto contenido de información, exige una baja carga de registros, toda vez, que todos los campos están parametrizados, tal como se presenta a continuación:</t>
    </r>
  </si>
  <si>
    <r>
      <t xml:space="preserve">1. CONSOLIDADO DE LA CALIFICACIÓN </t>
    </r>
    <r>
      <rPr>
        <b/>
        <i/>
        <sz val="14"/>
        <rFont val="Arial"/>
        <family val="2"/>
      </rPr>
      <t>(Sección Informativa que no requiere diligenciamiento)</t>
    </r>
  </si>
  <si>
    <t>Eficiencia operativa enfocada a incrementar los ingresos y/o reducir los costos y gastos, derivado de las decisiones y estrategias implementadas por el sujeto de vigilancia y control fiscal para  generar flujo de caja suficiente para atender los compromisos de la operación; teniendo como referente el comportamiento de la(s) vigencia(s) anterior(es).</t>
  </si>
  <si>
    <t>Eficiencia en la administración del capital de trabajo optimizando la generación del flujo de caja,  como resultado de la gestión del proceso productivo y niveles de ventas obtenidos en el periodo evaluado, en comparación con  la(s) vigencias(s) anterior(es), que le permita cumplir adecuadamente con sus compromisos adquiridos en su operación.</t>
  </si>
  <si>
    <t xml:space="preserve">Control y seguimiento de las inversiones accionarias y patrimoniales, en términos de eficiencia, que garanticen el retorno de la inversión.  </t>
  </si>
  <si>
    <t>Balance Financiero de los préstamos otorgados y recibidos por la casa matriz (proporción de prestamos realizados Inter compañías).</t>
  </si>
  <si>
    <t>Los indicadores y análisis que no apliquen se dejaran con celda vacía, es decir no hay que registrar ningún dato.</t>
  </si>
  <si>
    <t>Código formato: PVCGF-04-04</t>
  </si>
  <si>
    <t>En esta sección el auditor no deberá diligenciar ningún campo, toda vez que, ésta, se alimenta con el resultado del diligenciamiento de la segunda sección, se calcula automáticamente
La tabla de calificación y el concepto de efectividad del desempeño financiero, consolida la evaluación realizada por cada uno de los aspectos e indicadores de conformidad con los principios de eficacia y eficiencia, es pertinente verificar el contenido de la Guía para evaluar el desempeño Financiero PVCGF-04-05.
Mediante la evaluación de la gestión financiera se busca medir el principio de EFICACIA y EFICIENCIA, y la combinación de estos dos principios se expresa en términos de efectividad de acuerdo a los siguientes rangos:</t>
  </si>
  <si>
    <t>Proceso desempeño financiero
Análisis de hallazgo para concepto de desempeño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</si>
</sst>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5" x14ac:knownFonts="1">
    <font>
      <sz val="11"/>
      <color theme="1"/>
      <name val="Calibri"/>
      <family val="2"/>
      <scheme val="minor"/>
    </font>
    <font>
      <sz val="11"/>
      <color theme="1"/>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sz val="11"/>
      <color theme="1"/>
      <name val="Arial"/>
      <family val="2"/>
    </font>
    <font>
      <b/>
      <sz val="12"/>
      <name val="Arial"/>
      <family val="2"/>
    </font>
    <font>
      <b/>
      <sz val="14"/>
      <color theme="1"/>
      <name val="Arial"/>
      <family val="2"/>
    </font>
    <font>
      <b/>
      <sz val="14"/>
      <name val="Arial"/>
      <family val="2"/>
    </font>
    <font>
      <b/>
      <sz val="11"/>
      <name val="Arial"/>
      <family val="2"/>
    </font>
    <font>
      <b/>
      <sz val="11"/>
      <color indexed="63"/>
      <name val="Arial"/>
      <family val="2"/>
    </font>
    <font>
      <b/>
      <sz val="11"/>
      <name val="Calibri"/>
      <family val="2"/>
      <scheme val="minor"/>
    </font>
    <font>
      <sz val="11"/>
      <color indexed="63"/>
      <name val="Arial"/>
      <family val="2"/>
    </font>
    <font>
      <sz val="11"/>
      <color indexed="8"/>
      <name val="Calibri"/>
      <family val="2"/>
    </font>
    <font>
      <sz val="14"/>
      <color indexed="63"/>
      <name val="Arial"/>
      <family val="2"/>
    </font>
    <font>
      <sz val="14"/>
      <name val="Calibri"/>
      <family val="2"/>
      <scheme val="minor"/>
    </font>
    <font>
      <b/>
      <sz val="14"/>
      <color indexed="63"/>
      <name val="Arial"/>
      <family val="2"/>
    </font>
    <font>
      <sz val="18"/>
      <color theme="1"/>
      <name val="Calibri"/>
      <family val="2"/>
      <scheme val="minor"/>
    </font>
    <font>
      <b/>
      <sz val="12"/>
      <color indexed="8"/>
      <name val="Calibri"/>
      <family val="2"/>
    </font>
    <font>
      <sz val="10"/>
      <color theme="1"/>
      <name val="Arial"/>
      <family val="2"/>
    </font>
    <font>
      <b/>
      <sz val="16"/>
      <name val="Calibri"/>
      <family val="2"/>
    </font>
    <font>
      <sz val="11"/>
      <color indexed="8"/>
      <name val="Arial"/>
      <family val="2"/>
    </font>
    <font>
      <sz val="10"/>
      <color indexed="8"/>
      <name val="Arial"/>
      <family val="2"/>
    </font>
    <font>
      <b/>
      <sz val="10"/>
      <color theme="1"/>
      <name val="Arial"/>
      <family val="2"/>
    </font>
    <font>
      <b/>
      <sz val="11"/>
      <color indexed="8"/>
      <name val="Arial"/>
      <family val="2"/>
    </font>
    <font>
      <b/>
      <sz val="12"/>
      <color indexed="8"/>
      <name val="Arial"/>
      <family val="2"/>
    </font>
    <font>
      <b/>
      <sz val="12"/>
      <color theme="0"/>
      <name val="Arial"/>
      <family val="2"/>
    </font>
    <font>
      <i/>
      <sz val="10"/>
      <color indexed="8"/>
      <name val="Arial"/>
      <family val="2"/>
    </font>
    <font>
      <i/>
      <sz val="10"/>
      <name val="Arial"/>
      <family val="2"/>
    </font>
    <font>
      <sz val="10"/>
      <name val="Arial"/>
      <family val="2"/>
    </font>
    <font>
      <b/>
      <sz val="10"/>
      <name val="Arial"/>
      <family val="2"/>
    </font>
    <font>
      <sz val="11"/>
      <name val="Arial"/>
      <family val="2"/>
    </font>
    <font>
      <b/>
      <sz val="10"/>
      <color indexed="8"/>
      <name val="Arial"/>
      <family val="2"/>
    </font>
    <font>
      <sz val="11"/>
      <name val="Calibri"/>
      <family val="2"/>
      <scheme val="minor"/>
    </font>
    <font>
      <i/>
      <sz val="11"/>
      <name val="Arial"/>
      <family val="2"/>
    </font>
    <font>
      <b/>
      <sz val="11"/>
      <color rgb="FFFF0000"/>
      <name val="Calibri"/>
      <family val="2"/>
      <scheme val="minor"/>
    </font>
    <font>
      <sz val="9"/>
      <color indexed="81"/>
      <name val="Tahoma"/>
      <family val="2"/>
    </font>
    <font>
      <sz val="11"/>
      <color rgb="FF000000"/>
      <name val="Arial"/>
      <family val="2"/>
    </font>
    <font>
      <b/>
      <sz val="11"/>
      <color theme="1"/>
      <name val="Arial"/>
      <family val="2"/>
    </font>
    <font>
      <b/>
      <sz val="10"/>
      <color rgb="FF000000"/>
      <name val="Arial"/>
      <family val="2"/>
    </font>
    <font>
      <b/>
      <sz val="11"/>
      <color rgb="FF000000"/>
      <name val="Arial"/>
      <family val="2"/>
    </font>
    <font>
      <sz val="11"/>
      <color theme="1"/>
      <name val="Symbol"/>
      <family val="1"/>
      <charset val="2"/>
    </font>
    <font>
      <sz val="7"/>
      <color theme="1"/>
      <name val="Times New Roman"/>
      <family val="1"/>
    </font>
    <font>
      <sz val="11"/>
      <color rgb="FF000000"/>
      <name val="Symbol"/>
      <family val="1"/>
      <charset val="2"/>
    </font>
    <font>
      <b/>
      <i/>
      <sz val="14"/>
      <name val="Arial"/>
      <family val="2"/>
    </font>
  </fonts>
  <fills count="18">
    <fill>
      <patternFill patternType="none"/>
    </fill>
    <fill>
      <patternFill patternType="gray125"/>
    </fill>
    <fill>
      <patternFill patternType="solid">
        <fgColor rgb="FFFFEB9C"/>
      </patternFill>
    </fill>
    <fill>
      <patternFill patternType="solid">
        <fgColor theme="4"/>
      </patternFill>
    </fill>
    <fill>
      <patternFill patternType="solid">
        <fgColor theme="6" tint="0.39997558519241921"/>
        <bgColor indexed="65"/>
      </patternFill>
    </fill>
    <fill>
      <patternFill patternType="solid">
        <fgColor theme="7" tint="0.59999389629810485"/>
        <bgColor indexed="65"/>
      </patternFill>
    </fill>
    <fill>
      <patternFill patternType="solid">
        <fgColor theme="0"/>
        <bgColor indexed="64"/>
      </patternFill>
    </fill>
    <fill>
      <patternFill patternType="solid">
        <fgColor indexed="45"/>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26"/>
        <bgColor indexed="64"/>
      </patternFill>
    </fill>
    <fill>
      <patternFill patternType="solid">
        <fgColor theme="7" tint="0.39997558519241921"/>
        <bgColor indexed="64"/>
      </patternFill>
    </fill>
    <fill>
      <patternFill patternType="solid">
        <fgColor indexed="11"/>
        <bgColor indexed="64"/>
      </patternFill>
    </fill>
    <fill>
      <patternFill patternType="solid">
        <fgColor indexed="47"/>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2F2F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8">
    <xf numFmtId="0" fontId="0" fillId="0" borderId="0"/>
    <xf numFmtId="0" fontId="4" fillId="3" borderId="0" applyNumberFormat="0" applyBorder="0" applyAlignment="0" applyProtection="0"/>
    <xf numFmtId="0" fontId="1" fillId="5" borderId="0" applyNumberFormat="0" applyBorder="0" applyAlignment="0" applyProtection="0"/>
    <xf numFmtId="0" fontId="1" fillId="0" borderId="0"/>
    <xf numFmtId="9" fontId="13" fillId="0" borderId="0" applyFont="0" applyFill="0" applyBorder="0" applyAlignment="0" applyProtection="0"/>
    <xf numFmtId="0" fontId="2" fillId="2" borderId="0" applyNumberFormat="0" applyBorder="0" applyAlignment="0" applyProtection="0"/>
    <xf numFmtId="0" fontId="1" fillId="4" borderId="0" applyNumberFormat="0" applyBorder="0" applyAlignment="0" applyProtection="0"/>
    <xf numFmtId="9" fontId="1" fillId="0" borderId="0" applyFont="0" applyFill="0" applyBorder="0" applyAlignment="0" applyProtection="0"/>
  </cellStyleXfs>
  <cellXfs count="221">
    <xf numFmtId="0" fontId="0" fillId="0" borderId="0" xfId="0"/>
    <xf numFmtId="0" fontId="5" fillId="0" borderId="0" xfId="0" applyFont="1" applyAlignment="1" applyProtection="1">
      <alignment vertical="center"/>
      <protection hidden="1"/>
    </xf>
    <xf numFmtId="0" fontId="0" fillId="0" borderId="0" xfId="0" applyAlignment="1">
      <alignment vertical="center"/>
    </xf>
    <xf numFmtId="0" fontId="5" fillId="0" borderId="0" xfId="0" applyFont="1" applyAlignment="1" applyProtection="1">
      <alignment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hidden="1"/>
    </xf>
    <xf numFmtId="0" fontId="5" fillId="0" borderId="3" xfId="0" applyFont="1" applyBorder="1" applyAlignment="1" applyProtection="1">
      <alignment horizontal="left" vertical="center"/>
      <protection locked="0"/>
    </xf>
    <xf numFmtId="0" fontId="5" fillId="0" borderId="5" xfId="0" applyFont="1" applyBorder="1" applyAlignment="1" applyProtection="1">
      <alignment vertical="center"/>
      <protection locked="0"/>
    </xf>
    <xf numFmtId="0" fontId="5" fillId="0" borderId="5" xfId="0" applyFont="1" applyBorder="1" applyAlignment="1" applyProtection="1">
      <alignment horizontal="right" vertical="center"/>
      <protection hidden="1"/>
    </xf>
    <xf numFmtId="0" fontId="5" fillId="0" borderId="3"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1" fillId="0" borderId="0" xfId="3" applyAlignment="1" applyProtection="1">
      <alignment vertical="center"/>
      <protection locked="0"/>
    </xf>
    <xf numFmtId="0" fontId="1" fillId="8" borderId="0" xfId="3" applyFill="1" applyAlignment="1" applyProtection="1">
      <alignment vertical="center"/>
      <protection locked="0"/>
    </xf>
    <xf numFmtId="0" fontId="11" fillId="0" borderId="0" xfId="3" applyFont="1" applyAlignment="1">
      <alignment vertical="center" wrapText="1"/>
    </xf>
    <xf numFmtId="0" fontId="12" fillId="11" borderId="10" xfId="3" applyFont="1" applyFill="1" applyBorder="1" applyAlignment="1">
      <alignment horizontal="justify" vertical="center" wrapText="1"/>
    </xf>
    <xf numFmtId="9" fontId="14" fillId="11" borderId="1" xfId="4" applyFont="1" applyFill="1" applyBorder="1" applyAlignment="1">
      <alignment horizontal="center" vertical="center" wrapText="1"/>
    </xf>
    <xf numFmtId="9" fontId="14" fillId="11" borderId="2" xfId="4" applyFont="1" applyFill="1" applyBorder="1" applyAlignment="1">
      <alignment horizontal="center" vertical="center" wrapText="1"/>
    </xf>
    <xf numFmtId="9" fontId="15" fillId="5" borderId="1" xfId="2" applyNumberFormat="1" applyFont="1" applyBorder="1" applyAlignment="1">
      <alignment horizontal="center" vertical="center" wrapText="1"/>
    </xf>
    <xf numFmtId="9" fontId="15" fillId="2" borderId="1" xfId="5" applyNumberFormat="1" applyFont="1" applyBorder="1" applyAlignment="1">
      <alignment horizontal="center" vertical="center" wrapText="1"/>
    </xf>
    <xf numFmtId="9" fontId="16" fillId="10" borderId="1" xfId="4" applyFont="1" applyFill="1" applyBorder="1" applyAlignment="1">
      <alignment horizontal="center" vertical="center" wrapText="1"/>
    </xf>
    <xf numFmtId="0" fontId="3" fillId="0" borderId="0" xfId="3" applyFont="1" applyAlignment="1">
      <alignment horizontal="justify" vertical="center" wrapText="1"/>
    </xf>
    <xf numFmtId="0" fontId="10" fillId="12" borderId="10" xfId="3" applyFont="1" applyFill="1" applyBorder="1" applyAlignment="1">
      <alignment horizontal="justify" vertical="center" wrapText="1"/>
    </xf>
    <xf numFmtId="9" fontId="16" fillId="12" borderId="1" xfId="4" applyFont="1" applyFill="1" applyBorder="1" applyAlignment="1">
      <alignment horizontal="center" vertical="center" wrapText="1"/>
    </xf>
    <xf numFmtId="9" fontId="16" fillId="12" borderId="2" xfId="4" applyFont="1" applyFill="1" applyBorder="1" applyAlignment="1">
      <alignment horizontal="center" vertical="center" wrapText="1"/>
    </xf>
    <xf numFmtId="164" fontId="8" fillId="13" borderId="1" xfId="4" applyNumberFormat="1" applyFont="1" applyFill="1" applyBorder="1" applyAlignment="1">
      <alignment horizontal="center" vertical="center"/>
    </xf>
    <xf numFmtId="0" fontId="17" fillId="6" borderId="0" xfId="3" applyFont="1" applyFill="1" applyAlignment="1">
      <alignment horizontal="center" vertical="center"/>
    </xf>
    <xf numFmtId="0" fontId="1" fillId="8" borderId="13" xfId="3" applyFill="1" applyBorder="1" applyAlignment="1" applyProtection="1">
      <alignment vertical="center"/>
      <protection locked="0"/>
    </xf>
    <xf numFmtId="0" fontId="0" fillId="0" borderId="13" xfId="0" applyBorder="1" applyAlignment="1">
      <alignment vertical="center"/>
    </xf>
    <xf numFmtId="0" fontId="6" fillId="14" borderId="16" xfId="3" applyFont="1" applyFill="1" applyBorder="1" applyAlignment="1">
      <alignment horizontal="center" vertical="center" wrapText="1"/>
    </xf>
    <xf numFmtId="0" fontId="18" fillId="14" borderId="1" xfId="3" applyFont="1" applyFill="1" applyBorder="1" applyAlignment="1">
      <alignment horizontal="center" vertical="center"/>
    </xf>
    <xf numFmtId="0" fontId="19" fillId="8" borderId="17" xfId="3" applyFont="1" applyFill="1" applyBorder="1" applyAlignment="1" applyProtection="1">
      <alignment vertical="center"/>
      <protection locked="0"/>
    </xf>
    <xf numFmtId="0" fontId="0" fillId="0" borderId="18" xfId="0" applyBorder="1" applyAlignment="1">
      <alignment vertical="center"/>
    </xf>
    <xf numFmtId="0" fontId="0" fillId="0" borderId="19" xfId="0" applyBorder="1" applyAlignment="1">
      <alignment vertical="center"/>
    </xf>
    <xf numFmtId="0" fontId="1" fillId="8" borderId="19" xfId="3" applyFill="1" applyBorder="1" applyAlignment="1" applyProtection="1">
      <alignment vertical="center"/>
      <protection locked="0"/>
    </xf>
    <xf numFmtId="0" fontId="6" fillId="14" borderId="20" xfId="3" applyFont="1" applyFill="1" applyBorder="1" applyAlignment="1">
      <alignment horizontal="center" vertical="center" wrapText="1"/>
    </xf>
    <xf numFmtId="0" fontId="18" fillId="14" borderId="21" xfId="3" applyFont="1" applyFill="1" applyBorder="1" applyAlignment="1">
      <alignment horizontal="center" vertical="center"/>
    </xf>
    <xf numFmtId="0" fontId="19" fillId="0" borderId="15" xfId="0" applyFont="1" applyBorder="1" applyAlignment="1">
      <alignment vertical="center"/>
    </xf>
    <xf numFmtId="0" fontId="19" fillId="0" borderId="0" xfId="0" applyFont="1" applyAlignment="1">
      <alignment vertical="center"/>
    </xf>
    <xf numFmtId="0" fontId="21" fillId="8" borderId="0" xfId="3" applyFont="1" applyFill="1" applyAlignment="1" applyProtection="1">
      <alignment vertical="center"/>
      <protection locked="0"/>
    </xf>
    <xf numFmtId="0" fontId="21" fillId="8" borderId="0" xfId="3" applyFont="1" applyFill="1" applyAlignment="1" applyProtection="1">
      <alignment horizontal="center" vertical="center"/>
      <protection locked="0"/>
    </xf>
    <xf numFmtId="0" fontId="22" fillId="8" borderId="0" xfId="3" applyFont="1" applyFill="1" applyAlignment="1" applyProtection="1">
      <alignment horizontal="center" vertical="center"/>
      <protection locked="0"/>
    </xf>
    <xf numFmtId="0" fontId="23" fillId="9" borderId="30" xfId="6" applyFont="1" applyFill="1" applyBorder="1" applyAlignment="1">
      <alignment horizontal="center" vertical="center" wrapText="1"/>
    </xf>
    <xf numFmtId="0" fontId="21" fillId="16" borderId="1" xfId="3" applyFont="1" applyFill="1" applyBorder="1" applyAlignment="1">
      <alignment horizontal="center" vertical="center" wrapText="1"/>
    </xf>
    <xf numFmtId="4" fontId="27" fillId="15" borderId="1" xfId="3" applyNumberFormat="1" applyFont="1" applyFill="1" applyBorder="1" applyAlignment="1">
      <alignment horizontal="center" vertical="center" wrapText="1"/>
    </xf>
    <xf numFmtId="0" fontId="29" fillId="16" borderId="1" xfId="3" applyFont="1" applyFill="1" applyBorder="1" applyAlignment="1">
      <alignment horizontal="justify" vertical="center" wrapText="1"/>
    </xf>
    <xf numFmtId="3" fontId="27" fillId="15" borderId="1" xfId="3" applyNumberFormat="1" applyFont="1" applyFill="1" applyBorder="1" applyAlignment="1">
      <alignment horizontal="center" vertical="center" wrapText="1"/>
    </xf>
    <xf numFmtId="0" fontId="31" fillId="16" borderId="1" xfId="3" applyFont="1" applyFill="1" applyBorder="1" applyAlignment="1">
      <alignment horizontal="center" vertical="center" wrapText="1"/>
    </xf>
    <xf numFmtId="3" fontId="28" fillId="15" borderId="1" xfId="3" applyNumberFormat="1" applyFont="1" applyFill="1" applyBorder="1" applyAlignment="1">
      <alignment horizontal="center" vertical="center" wrapText="1"/>
    </xf>
    <xf numFmtId="4" fontId="28" fillId="15" borderId="1" xfId="3" applyNumberFormat="1" applyFont="1" applyFill="1" applyBorder="1" applyAlignment="1">
      <alignment horizontal="center" vertical="center" wrapText="1"/>
    </xf>
    <xf numFmtId="0" fontId="29" fillId="16" borderId="1" xfId="3" applyFont="1" applyFill="1" applyBorder="1" applyAlignment="1">
      <alignment horizontal="center" vertical="center" wrapText="1"/>
    </xf>
    <xf numFmtId="10" fontId="9" fillId="15" borderId="39" xfId="3" applyNumberFormat="1" applyFont="1" applyFill="1" applyBorder="1" applyAlignment="1">
      <alignment horizontal="center" vertical="center"/>
    </xf>
    <xf numFmtId="0" fontId="33" fillId="0" borderId="0" xfId="0" applyFont="1" applyAlignment="1">
      <alignment vertical="center"/>
    </xf>
    <xf numFmtId="0" fontId="27" fillId="15" borderId="1" xfId="3" applyFont="1" applyFill="1" applyBorder="1" applyAlignment="1">
      <alignment horizontal="justify" vertical="center" wrapText="1"/>
    </xf>
    <xf numFmtId="0" fontId="22" fillId="15" borderId="1" xfId="3" applyFont="1" applyFill="1" applyBorder="1" applyAlignment="1">
      <alignment horizontal="center" vertical="center" wrapText="1"/>
    </xf>
    <xf numFmtId="0" fontId="29" fillId="15" borderId="1" xfId="3" applyFont="1" applyFill="1" applyBorder="1" applyAlignment="1">
      <alignment horizontal="center" vertical="center" wrapText="1"/>
    </xf>
    <xf numFmtId="0" fontId="5" fillId="15" borderId="1" xfId="0" applyFont="1" applyFill="1" applyBorder="1" applyAlignment="1">
      <alignment vertical="center"/>
    </xf>
    <xf numFmtId="0" fontId="32" fillId="15" borderId="1" xfId="3" applyFont="1" applyFill="1" applyBorder="1" applyAlignment="1">
      <alignment horizontal="center" vertical="center" textRotation="90" wrapText="1"/>
    </xf>
    <xf numFmtId="0" fontId="22" fillId="16" borderId="1" xfId="3" applyFont="1" applyFill="1" applyBorder="1" applyAlignment="1">
      <alignment horizontal="justify" vertical="center" wrapText="1"/>
    </xf>
    <xf numFmtId="0" fontId="31" fillId="16" borderId="21" xfId="3" applyFont="1" applyFill="1" applyBorder="1" applyAlignment="1">
      <alignment horizontal="center" vertical="center" wrapText="1"/>
    </xf>
    <xf numFmtId="0" fontId="34" fillId="16" borderId="21" xfId="3" applyFont="1" applyFill="1" applyBorder="1" applyAlignment="1">
      <alignment horizontal="center" vertical="center" wrapText="1"/>
    </xf>
    <xf numFmtId="0" fontId="28" fillId="15" borderId="21" xfId="3" applyFont="1" applyFill="1" applyBorder="1" applyAlignment="1">
      <alignment horizontal="justify" vertical="center" wrapText="1"/>
    </xf>
    <xf numFmtId="0" fontId="28" fillId="16" borderId="21" xfId="3" applyFont="1" applyFill="1" applyBorder="1" applyAlignment="1">
      <alignment horizontal="justify" vertical="center" wrapText="1"/>
    </xf>
    <xf numFmtId="0" fontId="29" fillId="16" borderId="21" xfId="3" applyFont="1" applyFill="1" applyBorder="1" applyAlignment="1">
      <alignment horizontal="justify" vertical="center" wrapText="1"/>
    </xf>
    <xf numFmtId="0" fontId="29" fillId="16" borderId="21" xfId="3" applyFont="1" applyFill="1" applyBorder="1" applyAlignment="1">
      <alignment horizontal="center" vertical="center" wrapText="1"/>
    </xf>
    <xf numFmtId="10" fontId="9" fillId="15" borderId="45" xfId="3" applyNumberFormat="1" applyFont="1" applyFill="1" applyBorder="1" applyAlignment="1">
      <alignment horizontal="center" vertical="center"/>
    </xf>
    <xf numFmtId="0" fontId="22" fillId="16" borderId="7" xfId="3" applyFont="1" applyFill="1" applyBorder="1" applyAlignment="1">
      <alignment horizontal="center" vertical="center" wrapText="1"/>
    </xf>
    <xf numFmtId="9" fontId="24" fillId="15" borderId="46" xfId="3" applyNumberFormat="1" applyFont="1" applyFill="1" applyBorder="1" applyAlignment="1">
      <alignment horizontal="center" vertical="center"/>
    </xf>
    <xf numFmtId="9" fontId="24" fillId="15" borderId="39" xfId="3" applyNumberFormat="1" applyFont="1" applyFill="1" applyBorder="1" applyAlignment="1">
      <alignment horizontal="center" vertical="center"/>
    </xf>
    <xf numFmtId="0" fontId="22" fillId="16" borderId="21" xfId="3" applyFont="1" applyFill="1" applyBorder="1" applyAlignment="1">
      <alignment horizontal="center" vertical="center" wrapText="1"/>
    </xf>
    <xf numFmtId="9" fontId="24" fillId="15" borderId="45" xfId="3" applyNumberFormat="1" applyFont="1" applyFill="1" applyBorder="1" applyAlignment="1">
      <alignment horizontal="center" vertical="center"/>
    </xf>
    <xf numFmtId="0" fontId="22" fillId="6" borderId="0" xfId="3" applyFont="1" applyFill="1" applyAlignment="1">
      <alignment vertical="center" wrapText="1"/>
    </xf>
    <xf numFmtId="0" fontId="35" fillId="0" borderId="0" xfId="0" applyFont="1" applyAlignment="1">
      <alignment vertical="center"/>
    </xf>
    <xf numFmtId="0" fontId="27" fillId="16" borderId="1" xfId="3" applyFont="1" applyFill="1" applyBorder="1" applyAlignment="1">
      <alignment horizontal="justify" vertical="center" wrapText="1"/>
    </xf>
    <xf numFmtId="0" fontId="28" fillId="16" borderId="1" xfId="3" applyFont="1" applyFill="1" applyBorder="1" applyAlignment="1">
      <alignment horizontal="justify" vertical="center" wrapText="1"/>
    </xf>
    <xf numFmtId="0" fontId="28" fillId="16" borderId="1" xfId="3" applyFont="1" applyFill="1" applyBorder="1" applyAlignment="1">
      <alignment horizontal="center" vertical="center" wrapText="1"/>
    </xf>
    <xf numFmtId="0" fontId="27" fillId="16" borderId="1" xfId="3" applyFont="1" applyFill="1" applyBorder="1" applyAlignment="1">
      <alignment horizontal="center" vertical="center" wrapText="1"/>
    </xf>
    <xf numFmtId="0" fontId="22" fillId="16" borderId="38" xfId="3" applyFont="1" applyFill="1" applyBorder="1" applyAlignment="1">
      <alignment horizontal="center" vertical="center" wrapText="1"/>
    </xf>
    <xf numFmtId="0" fontId="27" fillId="16" borderId="38" xfId="3" applyFont="1" applyFill="1" applyBorder="1" applyAlignment="1">
      <alignment horizontal="center" vertical="center" wrapText="1"/>
    </xf>
    <xf numFmtId="10" fontId="24" fillId="15" borderId="39" xfId="3" applyNumberFormat="1" applyFont="1" applyFill="1" applyBorder="1" applyAlignment="1">
      <alignment horizontal="center" vertical="center"/>
    </xf>
    <xf numFmtId="0" fontId="22" fillId="16" borderId="1" xfId="3" applyFont="1" applyFill="1" applyBorder="1" applyAlignment="1">
      <alignment horizontal="center" vertical="center" wrapText="1"/>
    </xf>
    <xf numFmtId="0" fontId="23" fillId="9" borderId="21" xfId="6" applyFont="1" applyFill="1" applyBorder="1" applyAlignment="1">
      <alignment horizontal="center" vertical="center" wrapText="1"/>
    </xf>
    <xf numFmtId="0" fontId="5" fillId="0" borderId="0" xfId="0" applyFont="1" applyAlignment="1">
      <alignment horizontal="justify" vertical="center"/>
    </xf>
    <xf numFmtId="0" fontId="39" fillId="17" borderId="53" xfId="0" applyFont="1" applyFill="1" applyBorder="1" applyAlignment="1">
      <alignment horizontal="center" vertical="center"/>
    </xf>
    <xf numFmtId="0" fontId="39" fillId="17" borderId="52" xfId="0" applyFont="1" applyFill="1" applyBorder="1" applyAlignment="1">
      <alignment horizontal="center" vertical="center"/>
    </xf>
    <xf numFmtId="0" fontId="38" fillId="0" borderId="0" xfId="0" applyFont="1" applyAlignment="1">
      <alignment horizontal="justify" vertical="center"/>
    </xf>
    <xf numFmtId="0" fontId="6" fillId="0" borderId="0" xfId="3" applyFont="1" applyAlignment="1">
      <alignment horizontal="center" vertical="center" wrapText="1"/>
    </xf>
    <xf numFmtId="0" fontId="18" fillId="0" borderId="0" xfId="3" applyFont="1" applyAlignment="1">
      <alignment horizontal="center" vertical="center"/>
    </xf>
    <xf numFmtId="9" fontId="0" fillId="0" borderId="0" xfId="0" applyNumberFormat="1" applyAlignment="1">
      <alignment vertical="center"/>
    </xf>
    <xf numFmtId="9" fontId="33" fillId="0" borderId="0" xfId="0" applyNumberFormat="1" applyFont="1" applyAlignment="1">
      <alignment vertical="center"/>
    </xf>
    <xf numFmtId="9" fontId="0" fillId="0" borderId="0" xfId="7" applyFont="1" applyAlignment="1">
      <alignment vertical="center"/>
    </xf>
    <xf numFmtId="9" fontId="33" fillId="0" borderId="0" xfId="7" applyFont="1" applyAlignment="1">
      <alignment vertical="center"/>
    </xf>
    <xf numFmtId="10" fontId="0" fillId="0" borderId="0" xfId="0" applyNumberFormat="1" applyAlignment="1">
      <alignment vertical="center"/>
    </xf>
    <xf numFmtId="0" fontId="33" fillId="0" borderId="0" xfId="0" applyFont="1" applyAlignment="1">
      <alignment vertical="center" wrapText="1"/>
    </xf>
    <xf numFmtId="0" fontId="0" fillId="0" borderId="0" xfId="0" applyAlignment="1">
      <alignment vertical="center" wrapText="1"/>
    </xf>
    <xf numFmtId="0" fontId="0" fillId="6" borderId="0" xfId="0" applyFill="1" applyAlignment="1">
      <alignment vertical="center"/>
    </xf>
    <xf numFmtId="0" fontId="6" fillId="6" borderId="0" xfId="3" applyFont="1" applyFill="1" applyAlignment="1">
      <alignment horizontal="center" vertical="center" wrapText="1"/>
    </xf>
    <xf numFmtId="0" fontId="18" fillId="6" borderId="0" xfId="3" applyFont="1" applyFill="1" applyAlignment="1">
      <alignment horizontal="center" vertical="center"/>
    </xf>
    <xf numFmtId="0" fontId="19" fillId="6" borderId="0" xfId="0" applyFont="1" applyFill="1" applyAlignment="1">
      <alignment vertical="center"/>
    </xf>
    <xf numFmtId="0" fontId="0" fillId="0" borderId="0" xfId="0" applyBorder="1" applyAlignment="1">
      <alignment vertical="center"/>
    </xf>
    <xf numFmtId="0" fontId="19" fillId="0" borderId="0" xfId="0" applyFont="1" applyBorder="1" applyAlignment="1">
      <alignment vertical="center"/>
    </xf>
    <xf numFmtId="0" fontId="0" fillId="0" borderId="17" xfId="0" applyBorder="1" applyAlignment="1">
      <alignment vertical="center"/>
    </xf>
    <xf numFmtId="0" fontId="5" fillId="0" borderId="13" xfId="0" applyFont="1" applyBorder="1" applyAlignment="1">
      <alignment horizontal="justify" vertical="center"/>
    </xf>
    <xf numFmtId="0" fontId="0" fillId="0" borderId="0" xfId="0" applyBorder="1"/>
    <xf numFmtId="0" fontId="41" fillId="0" borderId="13" xfId="0" applyFont="1" applyBorder="1" applyAlignment="1">
      <alignment horizontal="left" vertical="center"/>
    </xf>
    <xf numFmtId="0" fontId="37" fillId="0" borderId="13" xfId="0" applyFont="1" applyBorder="1" applyAlignment="1">
      <alignment horizontal="justify" vertical="center" wrapText="1"/>
    </xf>
    <xf numFmtId="0" fontId="37" fillId="0" borderId="0" xfId="0" applyFont="1" applyBorder="1" applyAlignment="1">
      <alignment horizontal="justify" vertical="center" wrapText="1"/>
    </xf>
    <xf numFmtId="0" fontId="37" fillId="0" borderId="17"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41" fillId="0" borderId="0" xfId="0" applyFont="1" applyAlignment="1">
      <alignment horizontal="left" vertical="center"/>
    </xf>
    <xf numFmtId="0" fontId="43" fillId="0" borderId="0" xfId="0" applyFont="1" applyAlignment="1">
      <alignment horizontal="left" vertical="center"/>
    </xf>
    <xf numFmtId="0" fontId="40" fillId="0" borderId="13" xfId="0" applyFont="1" applyBorder="1" applyAlignment="1">
      <alignment horizontal="center" vertical="center" wrapText="1"/>
    </xf>
    <xf numFmtId="0" fontId="40" fillId="0" borderId="0" xfId="0" applyFont="1" applyBorder="1" applyAlignment="1">
      <alignment horizontal="center" vertical="center" wrapText="1"/>
    </xf>
    <xf numFmtId="0" fontId="41" fillId="0" borderId="13" xfId="0" applyFont="1" applyBorder="1" applyAlignment="1">
      <alignment horizontal="left" vertical="center"/>
    </xf>
    <xf numFmtId="0" fontId="41" fillId="0" borderId="0" xfId="0" applyFont="1" applyBorder="1" applyAlignment="1">
      <alignment horizontal="left" vertical="center"/>
    </xf>
    <xf numFmtId="0" fontId="20" fillId="7" borderId="0" xfId="3" applyFont="1" applyFill="1" applyAlignment="1">
      <alignment horizontal="center" vertical="center"/>
    </xf>
    <xf numFmtId="0" fontId="23" fillId="9" borderId="22" xfId="6" applyFont="1" applyFill="1" applyBorder="1" applyAlignment="1">
      <alignment horizontal="center" vertical="center" wrapText="1"/>
    </xf>
    <xf numFmtId="0" fontId="23" fillId="9" borderId="25" xfId="6" applyFont="1" applyFill="1" applyBorder="1" applyAlignment="1">
      <alignment horizontal="center" vertical="center" wrapText="1"/>
    </xf>
    <xf numFmtId="0" fontId="23" fillId="9" borderId="29" xfId="6" applyFont="1" applyFill="1" applyBorder="1" applyAlignment="1">
      <alignment horizontal="center" vertical="center" wrapText="1"/>
    </xf>
    <xf numFmtId="0" fontId="23" fillId="9" borderId="23" xfId="6" applyFont="1" applyFill="1" applyBorder="1" applyAlignment="1">
      <alignment horizontal="center" vertical="center" wrapText="1"/>
    </xf>
    <xf numFmtId="0" fontId="23" fillId="9" borderId="8" xfId="6" applyFont="1" applyFill="1" applyBorder="1" applyAlignment="1">
      <alignment horizontal="center" vertical="center" wrapText="1"/>
    </xf>
    <xf numFmtId="0" fontId="23" fillId="9" borderId="9" xfId="6" applyFont="1" applyFill="1" applyBorder="1" applyAlignment="1">
      <alignment horizontal="center" vertical="center" wrapText="1"/>
    </xf>
    <xf numFmtId="0" fontId="24" fillId="15" borderId="24" xfId="3" applyFont="1" applyFill="1" applyBorder="1" applyAlignment="1">
      <alignment horizontal="center" vertical="center"/>
    </xf>
    <xf numFmtId="0" fontId="24" fillId="15" borderId="28" xfId="3" applyFont="1" applyFill="1" applyBorder="1" applyAlignment="1">
      <alignment horizontal="center" vertical="center"/>
    </xf>
    <xf numFmtId="0" fontId="24" fillId="15" borderId="32" xfId="3" applyFont="1" applyFill="1" applyBorder="1" applyAlignment="1">
      <alignment horizontal="center" vertical="center"/>
    </xf>
    <xf numFmtId="0" fontId="23" fillId="9" borderId="26" xfId="6" applyFont="1" applyFill="1" applyBorder="1" applyAlignment="1">
      <alignment horizontal="center" vertical="center" wrapText="1"/>
    </xf>
    <xf numFmtId="0" fontId="23" fillId="9" borderId="7" xfId="6" applyFont="1" applyFill="1" applyBorder="1" applyAlignment="1">
      <alignment horizontal="center" vertical="center" wrapText="1"/>
    </xf>
    <xf numFmtId="0" fontId="23" fillId="9" borderId="21" xfId="6" applyFont="1" applyFill="1" applyBorder="1" applyAlignment="1">
      <alignment horizontal="center" vertical="center" wrapText="1"/>
    </xf>
    <xf numFmtId="0" fontId="5" fillId="0" borderId="0" xfId="0" applyFont="1" applyAlignment="1">
      <alignment horizontal="left" vertical="center" wrapText="1"/>
    </xf>
    <xf numFmtId="0" fontId="23" fillId="9" borderId="27" xfId="6" applyFont="1" applyFill="1" applyBorder="1" applyAlignment="1">
      <alignment horizontal="center" vertical="center" wrapText="1"/>
    </xf>
    <xf numFmtId="0" fontId="23" fillId="9" borderId="31" xfId="6" applyFont="1" applyFill="1" applyBorder="1" applyAlignment="1">
      <alignment horizontal="center" vertical="center" wrapText="1"/>
    </xf>
    <xf numFmtId="0" fontId="10" fillId="9" borderId="55" xfId="3" applyFont="1" applyFill="1" applyBorder="1" applyAlignment="1">
      <alignment horizontal="center" vertical="center" wrapText="1"/>
    </xf>
    <xf numFmtId="0" fontId="10" fillId="9" borderId="17" xfId="3" applyFont="1" applyFill="1" applyBorder="1" applyAlignment="1">
      <alignment horizontal="center" vertical="center" wrapText="1"/>
    </xf>
    <xf numFmtId="0" fontId="11" fillId="5" borderId="1" xfId="2" applyFont="1" applyBorder="1" applyAlignment="1">
      <alignment horizontal="center" vertical="center" wrapText="1"/>
    </xf>
    <xf numFmtId="0" fontId="10" fillId="10" borderId="1" xfId="3" applyFont="1" applyFill="1" applyBorder="1" applyAlignment="1">
      <alignment horizontal="center" vertical="center" wrapText="1"/>
    </xf>
    <xf numFmtId="0" fontId="8" fillId="14" borderId="12" xfId="3" applyFont="1" applyFill="1" applyBorder="1" applyAlignment="1">
      <alignment horizontal="center" vertical="center" wrapText="1"/>
    </xf>
    <xf numFmtId="164" fontId="8" fillId="13" borderId="14" xfId="4" applyNumberFormat="1" applyFont="1" applyFill="1" applyBorder="1" applyAlignment="1">
      <alignment horizontal="center" vertical="center"/>
    </xf>
    <xf numFmtId="164" fontId="8" fillId="13" borderId="15" xfId="4" applyNumberFormat="1" applyFont="1" applyFill="1" applyBorder="1" applyAlignment="1">
      <alignment horizontal="center" vertical="center"/>
    </xf>
    <xf numFmtId="0" fontId="5" fillId="0" borderId="2" xfId="0" applyFont="1" applyBorder="1" applyAlignment="1">
      <alignment horizontal="justify" vertical="center" wrapText="1"/>
    </xf>
    <xf numFmtId="0" fontId="5" fillId="0" borderId="3" xfId="0" applyFont="1" applyBorder="1" applyAlignment="1">
      <alignment horizontal="justify" vertical="center"/>
    </xf>
    <xf numFmtId="0" fontId="5" fillId="0" borderId="4" xfId="0" applyFont="1" applyBorder="1" applyAlignment="1">
      <alignment horizontal="justify" vertical="center"/>
    </xf>
    <xf numFmtId="0" fontId="6" fillId="0" borderId="0" xfId="0" applyFont="1" applyAlignment="1" applyProtection="1">
      <alignment horizontal="center" vertical="center"/>
      <protection hidden="1"/>
    </xf>
    <xf numFmtId="0" fontId="7" fillId="6" borderId="3" xfId="0" applyFont="1" applyFill="1" applyBorder="1" applyAlignment="1" applyProtection="1">
      <alignment vertical="center" wrapText="1"/>
      <protection locked="0" hidden="1"/>
    </xf>
    <xf numFmtId="0" fontId="7" fillId="6" borderId="4" xfId="0" applyFont="1" applyFill="1" applyBorder="1" applyAlignment="1" applyProtection="1">
      <alignment vertical="center" wrapText="1"/>
      <protection locked="0" hidden="1"/>
    </xf>
    <xf numFmtId="0" fontId="8" fillId="6" borderId="0" xfId="3" applyFont="1" applyFill="1" applyAlignment="1">
      <alignment horizontal="center" vertical="center" wrapText="1"/>
    </xf>
    <xf numFmtId="0" fontId="8" fillId="7" borderId="1" xfId="3" applyFont="1" applyFill="1" applyBorder="1" applyAlignment="1">
      <alignment horizontal="center" vertical="center" wrapText="1"/>
    </xf>
    <xf numFmtId="0" fontId="9" fillId="9" borderId="54" xfId="3" applyFont="1" applyFill="1" applyBorder="1" applyAlignment="1">
      <alignment horizontal="center" vertical="center" wrapText="1"/>
    </xf>
    <xf numFmtId="0" fontId="9" fillId="9" borderId="10" xfId="3" applyFont="1" applyFill="1" applyBorder="1" applyAlignment="1">
      <alignment horizontal="center" vertical="center" wrapText="1"/>
    </xf>
    <xf numFmtId="0" fontId="10" fillId="9" borderId="12" xfId="3" applyFont="1" applyFill="1" applyBorder="1" applyAlignment="1">
      <alignment horizontal="center" vertical="center" wrapText="1"/>
    </xf>
    <xf numFmtId="0" fontId="10" fillId="9" borderId="1" xfId="3" applyFont="1" applyFill="1" applyBorder="1" applyAlignment="1">
      <alignment horizontal="center" vertical="center" wrapText="1"/>
    </xf>
    <xf numFmtId="0" fontId="10" fillId="9" borderId="11" xfId="3" applyFont="1" applyFill="1" applyBorder="1" applyAlignment="1">
      <alignment horizontal="center" vertical="center" wrapText="1"/>
    </xf>
    <xf numFmtId="0" fontId="10" fillId="9" borderId="0" xfId="3" applyFont="1" applyFill="1" applyAlignment="1">
      <alignment horizontal="center" vertical="center" wrapText="1"/>
    </xf>
    <xf numFmtId="0" fontId="7" fillId="6" borderId="1" xfId="0" applyFont="1" applyFill="1" applyBorder="1" applyAlignment="1" applyProtection="1">
      <alignment vertical="center" wrapText="1"/>
      <protection locked="0" hidden="1"/>
    </xf>
    <xf numFmtId="0" fontId="5"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10" fontId="24" fillId="15" borderId="39" xfId="3" applyNumberFormat="1" applyFont="1" applyFill="1" applyBorder="1" applyAlignment="1">
      <alignment horizontal="center" vertical="center"/>
    </xf>
    <xf numFmtId="0" fontId="22" fillId="16" borderId="38" xfId="3" applyFont="1" applyFill="1" applyBorder="1" applyAlignment="1">
      <alignment horizontal="center" vertical="center" wrapText="1"/>
    </xf>
    <xf numFmtId="0" fontId="22" fillId="16" borderId="11" xfId="3" applyFont="1" applyFill="1" applyBorder="1" applyAlignment="1">
      <alignment horizontal="center" vertical="center" wrapText="1"/>
    </xf>
    <xf numFmtId="0" fontId="22" fillId="16" borderId="12" xfId="3" applyFont="1" applyFill="1" applyBorder="1" applyAlignment="1">
      <alignment horizontal="center" vertical="center" wrapText="1"/>
    </xf>
    <xf numFmtId="0" fontId="32" fillId="16" borderId="38" xfId="3" applyFont="1" applyFill="1" applyBorder="1" applyAlignment="1">
      <alignment horizontal="center" vertical="center" textRotation="90" wrapText="1"/>
    </xf>
    <xf numFmtId="0" fontId="32" fillId="16" borderId="11" xfId="3" applyFont="1" applyFill="1" applyBorder="1" applyAlignment="1">
      <alignment horizontal="center" vertical="center" textRotation="90" wrapText="1"/>
    </xf>
    <xf numFmtId="0" fontId="32" fillId="16" borderId="12" xfId="3" applyFont="1" applyFill="1" applyBorder="1" applyAlignment="1">
      <alignment horizontal="center" vertical="center" textRotation="90" wrapText="1"/>
    </xf>
    <xf numFmtId="0" fontId="27" fillId="16" borderId="38" xfId="3" applyFont="1" applyFill="1" applyBorder="1" applyAlignment="1">
      <alignment horizontal="center" vertical="center" wrapText="1"/>
    </xf>
    <xf numFmtId="0" fontId="27" fillId="16" borderId="11" xfId="3" applyFont="1" applyFill="1" applyBorder="1" applyAlignment="1">
      <alignment horizontal="center" vertical="center" wrapText="1"/>
    </xf>
    <xf numFmtId="0" fontId="27" fillId="16" borderId="12" xfId="3" applyFont="1" applyFill="1" applyBorder="1" applyAlignment="1">
      <alignment horizontal="center" vertical="center" wrapText="1"/>
    </xf>
    <xf numFmtId="10" fontId="24" fillId="15" borderId="40" xfId="3" applyNumberFormat="1" applyFont="1" applyFill="1" applyBorder="1" applyAlignment="1">
      <alignment horizontal="center" vertical="center"/>
    </xf>
    <xf numFmtId="10" fontId="24" fillId="15" borderId="41" xfId="3" applyNumberFormat="1" applyFont="1" applyFill="1" applyBorder="1" applyAlignment="1">
      <alignment horizontal="center" vertical="center"/>
    </xf>
    <xf numFmtId="10" fontId="24" fillId="15" borderId="42" xfId="3" applyNumberFormat="1" applyFont="1" applyFill="1" applyBorder="1" applyAlignment="1">
      <alignment horizontal="center" vertical="center"/>
    </xf>
    <xf numFmtId="0" fontId="22" fillId="16" borderId="1" xfId="3" applyFont="1" applyFill="1" applyBorder="1" applyAlignment="1">
      <alignment horizontal="center" vertical="center" wrapText="1"/>
    </xf>
    <xf numFmtId="0" fontId="27" fillId="16" borderId="1" xfId="3" applyFont="1" applyFill="1" applyBorder="1" applyAlignment="1">
      <alignment horizontal="center" vertical="center" wrapText="1"/>
    </xf>
    <xf numFmtId="0" fontId="25" fillId="16" borderId="33" xfId="3" applyFont="1" applyFill="1" applyBorder="1" applyAlignment="1">
      <alignment horizontal="center" vertical="center" wrapText="1"/>
    </xf>
    <xf numFmtId="0" fontId="25" fillId="16" borderId="37" xfId="3" applyFont="1" applyFill="1" applyBorder="1" applyAlignment="1">
      <alignment horizontal="center" vertical="center" wrapText="1"/>
    </xf>
    <xf numFmtId="0" fontId="25" fillId="16" borderId="43" xfId="3" applyFont="1" applyFill="1" applyBorder="1" applyAlignment="1">
      <alignment horizontal="center" vertical="center" wrapText="1"/>
    </xf>
    <xf numFmtId="0" fontId="26" fillId="3" borderId="34" xfId="1" applyFont="1" applyBorder="1" applyAlignment="1">
      <alignment horizontal="center" vertical="center" wrapText="1"/>
    </xf>
    <xf numFmtId="0" fontId="26" fillId="3" borderId="35" xfId="1" applyFont="1" applyBorder="1" applyAlignment="1">
      <alignment horizontal="center" vertical="center" wrapText="1"/>
    </xf>
    <xf numFmtId="0" fontId="26" fillId="3" borderId="36" xfId="1" applyFont="1" applyBorder="1" applyAlignment="1">
      <alignment horizontal="center" vertical="center" wrapText="1"/>
    </xf>
    <xf numFmtId="0" fontId="30" fillId="16" borderId="1" xfId="3" applyFont="1" applyFill="1" applyBorder="1" applyAlignment="1">
      <alignment horizontal="center" vertical="center" textRotation="90" wrapText="1"/>
    </xf>
    <xf numFmtId="0" fontId="27" fillId="16" borderId="44" xfId="3" applyFont="1" applyFill="1" applyBorder="1" applyAlignment="1">
      <alignment horizontal="center" vertical="center" wrapText="1"/>
    </xf>
    <xf numFmtId="0" fontId="28" fillId="16" borderId="1" xfId="3" applyFont="1" applyFill="1" applyBorder="1" applyAlignment="1">
      <alignment horizontal="center" vertical="center" wrapText="1"/>
    </xf>
    <xf numFmtId="0" fontId="32" fillId="16" borderId="1" xfId="3" applyFont="1" applyFill="1" applyBorder="1" applyAlignment="1">
      <alignment horizontal="center" vertical="center" textRotation="90" wrapText="1"/>
    </xf>
    <xf numFmtId="0" fontId="26" fillId="3" borderId="48" xfId="1" applyFont="1" applyBorder="1" applyAlignment="1">
      <alignment horizontal="center" vertical="center" wrapText="1"/>
    </xf>
    <xf numFmtId="0" fontId="26" fillId="3" borderId="49" xfId="1" applyFont="1" applyBorder="1" applyAlignment="1">
      <alignment horizontal="center" vertical="center" wrapText="1"/>
    </xf>
    <xf numFmtId="0" fontId="26" fillId="3" borderId="50" xfId="1" applyFont="1" applyBorder="1" applyAlignment="1">
      <alignment horizontal="center" vertical="center" wrapText="1"/>
    </xf>
    <xf numFmtId="0" fontId="32" fillId="16" borderId="6" xfId="3" applyFont="1" applyFill="1" applyBorder="1" applyAlignment="1">
      <alignment horizontal="center" vertical="center" wrapText="1"/>
    </xf>
    <xf numFmtId="0" fontId="32" fillId="16" borderId="10" xfId="3" applyFont="1" applyFill="1" applyBorder="1" applyAlignment="1">
      <alignment horizontal="center" vertical="center" wrapText="1"/>
    </xf>
    <xf numFmtId="0" fontId="27" fillId="16" borderId="7" xfId="3" applyFont="1" applyFill="1" applyBorder="1" applyAlignment="1">
      <alignment horizontal="justify" vertical="center" wrapText="1"/>
    </xf>
    <xf numFmtId="0" fontId="22" fillId="16" borderId="8" xfId="3" applyFont="1" applyFill="1" applyBorder="1" applyAlignment="1">
      <alignment horizontal="center" vertical="center" wrapText="1"/>
    </xf>
    <xf numFmtId="0" fontId="32" fillId="16" borderId="7" xfId="3" applyFont="1" applyFill="1" applyBorder="1" applyAlignment="1">
      <alignment horizontal="center" vertical="center" textRotation="90" wrapText="1"/>
    </xf>
    <xf numFmtId="0" fontId="22" fillId="16" borderId="1" xfId="3" applyFont="1" applyFill="1" applyBorder="1" applyAlignment="1">
      <alignment horizontal="center" vertical="center" textRotation="90" wrapText="1"/>
    </xf>
    <xf numFmtId="0" fontId="22" fillId="16" borderId="38" xfId="3" applyFont="1" applyFill="1" applyBorder="1" applyAlignment="1">
      <alignment horizontal="center" vertical="center" textRotation="90" wrapText="1"/>
    </xf>
    <xf numFmtId="0" fontId="27" fillId="16" borderId="8" xfId="3" applyFont="1" applyFill="1" applyBorder="1" applyAlignment="1">
      <alignment horizontal="justify" vertical="center" wrapText="1"/>
    </xf>
    <xf numFmtId="0" fontId="27" fillId="16" borderId="11" xfId="3" applyFont="1" applyFill="1" applyBorder="1" applyAlignment="1">
      <alignment horizontal="justify" vertical="center" wrapText="1"/>
    </xf>
    <xf numFmtId="0" fontId="27" fillId="16" borderId="44" xfId="3" applyFont="1" applyFill="1" applyBorder="1" applyAlignment="1">
      <alignment horizontal="justify" vertical="center" wrapText="1"/>
    </xf>
    <xf numFmtId="0" fontId="9" fillId="16" borderId="2" xfId="3" applyFont="1" applyFill="1" applyBorder="1" applyAlignment="1">
      <alignment horizontal="center" vertical="center" wrapText="1"/>
    </xf>
    <xf numFmtId="0" fontId="9" fillId="16" borderId="3" xfId="3" applyFont="1" applyFill="1" applyBorder="1" applyAlignment="1">
      <alignment horizontal="center" vertical="center" wrapText="1"/>
    </xf>
    <xf numFmtId="0" fontId="9" fillId="16" borderId="4" xfId="3" applyFont="1" applyFill="1" applyBorder="1" applyAlignment="1">
      <alignment horizontal="center" vertical="center" wrapText="1"/>
    </xf>
    <xf numFmtId="0" fontId="23" fillId="16" borderId="38" xfId="0" applyFont="1" applyFill="1" applyBorder="1" applyAlignment="1">
      <alignment horizontal="center" vertical="center" textRotation="90" wrapText="1"/>
    </xf>
    <xf numFmtId="0" fontId="23" fillId="16" borderId="11" xfId="0" applyFont="1" applyFill="1" applyBorder="1" applyAlignment="1">
      <alignment horizontal="center" vertical="center" textRotation="90" wrapText="1"/>
    </xf>
    <xf numFmtId="0" fontId="23" fillId="16" borderId="44" xfId="0" applyFont="1" applyFill="1" applyBorder="1" applyAlignment="1">
      <alignment horizontal="center" vertical="center" textRotation="90" wrapText="1"/>
    </xf>
    <xf numFmtId="0" fontId="27" fillId="16" borderId="1" xfId="3" applyFont="1" applyFill="1" applyBorder="1" applyAlignment="1">
      <alignment horizontal="justify" vertical="center" wrapText="1"/>
    </xf>
    <xf numFmtId="0" fontId="32" fillId="16" borderId="51" xfId="3" applyFont="1" applyFill="1" applyBorder="1" applyAlignment="1">
      <alignment horizontal="center" vertical="center" wrapText="1"/>
    </xf>
    <xf numFmtId="0" fontId="22" fillId="16" borderId="44" xfId="3" applyFont="1" applyFill="1" applyBorder="1" applyAlignment="1">
      <alignment horizontal="center" vertical="center" wrapText="1"/>
    </xf>
    <xf numFmtId="9" fontId="24" fillId="15" borderId="40" xfId="3" applyNumberFormat="1" applyFont="1" applyFill="1" applyBorder="1" applyAlignment="1">
      <alignment horizontal="center" vertical="center"/>
    </xf>
    <xf numFmtId="9" fontId="24" fillId="15" borderId="41" xfId="3" applyNumberFormat="1" applyFont="1" applyFill="1" applyBorder="1" applyAlignment="1">
      <alignment horizontal="center" vertical="center"/>
    </xf>
    <xf numFmtId="9" fontId="24" fillId="15" borderId="31" xfId="3" applyNumberFormat="1" applyFont="1" applyFill="1" applyBorder="1" applyAlignment="1">
      <alignment horizontal="center" vertical="center"/>
    </xf>
    <xf numFmtId="0" fontId="27" fillId="16" borderId="38" xfId="3" applyFont="1" applyFill="1" applyBorder="1" applyAlignment="1">
      <alignment horizontal="justify" vertical="center" wrapText="1"/>
    </xf>
    <xf numFmtId="0" fontId="27" fillId="16" borderId="7" xfId="3" applyFont="1" applyFill="1" applyBorder="1" applyAlignment="1">
      <alignment horizontal="center" vertical="center" wrapText="1"/>
    </xf>
    <xf numFmtId="9" fontId="24" fillId="15" borderId="27" xfId="3" applyNumberFormat="1" applyFont="1" applyFill="1" applyBorder="1" applyAlignment="1">
      <alignment horizontal="center" vertical="center"/>
    </xf>
    <xf numFmtId="9" fontId="24" fillId="15" borderId="42" xfId="3" applyNumberFormat="1" applyFont="1" applyFill="1" applyBorder="1" applyAlignment="1">
      <alignment horizontal="center" vertical="center"/>
    </xf>
    <xf numFmtId="0" fontId="5" fillId="6" borderId="56" xfId="0" applyFont="1" applyFill="1" applyBorder="1" applyAlignment="1">
      <alignment horizontal="left" vertical="center" wrapText="1"/>
    </xf>
    <xf numFmtId="0" fontId="5" fillId="6" borderId="57" xfId="0" applyFont="1" applyFill="1" applyBorder="1" applyAlignment="1">
      <alignment horizontal="left" vertical="center" wrapText="1"/>
    </xf>
    <xf numFmtId="0" fontId="5" fillId="6" borderId="58" xfId="0" applyFont="1" applyFill="1" applyBorder="1" applyAlignment="1">
      <alignment horizontal="left" vertical="center" wrapText="1"/>
    </xf>
    <xf numFmtId="0" fontId="27" fillId="16" borderId="21" xfId="3" applyFont="1" applyFill="1" applyBorder="1" applyAlignment="1">
      <alignment horizontal="justify" vertical="center" wrapText="1"/>
    </xf>
    <xf numFmtId="0" fontId="32" fillId="16" borderId="47" xfId="3" applyFont="1" applyFill="1" applyBorder="1" applyAlignment="1">
      <alignment horizontal="center" vertical="center" wrapText="1"/>
    </xf>
    <xf numFmtId="0" fontId="28" fillId="16" borderId="1" xfId="3" applyFont="1" applyFill="1" applyBorder="1" applyAlignment="1">
      <alignment horizontal="justify" vertical="center" wrapText="1"/>
    </xf>
    <xf numFmtId="0" fontId="22" fillId="16" borderId="21" xfId="3" applyFont="1" applyFill="1" applyBorder="1" applyAlignment="1">
      <alignment horizontal="center" vertical="center" textRotation="90" wrapText="1"/>
    </xf>
    <xf numFmtId="0" fontId="28" fillId="16" borderId="21" xfId="3" applyFont="1" applyFill="1" applyBorder="1" applyAlignment="1">
      <alignment horizontal="center" vertical="center" wrapText="1"/>
    </xf>
    <xf numFmtId="0" fontId="27" fillId="16" borderId="21" xfId="3" applyFont="1" applyFill="1" applyBorder="1" applyAlignment="1">
      <alignment horizontal="center" vertical="center" wrapText="1"/>
    </xf>
  </cellXfs>
  <cellStyles count="8">
    <cellStyle name="40% - Énfasis4" xfId="2" builtinId="43"/>
    <cellStyle name="60% - Énfasis3 2" xfId="6"/>
    <cellStyle name="Énfasis1" xfId="1" builtinId="29"/>
    <cellStyle name="Neutral 2" xfId="5"/>
    <cellStyle name="Normal" xfId="0" builtinId="0"/>
    <cellStyle name="Normal 5" xfId="3"/>
    <cellStyle name="Porcentaje" xfId="7" builtinId="5"/>
    <cellStyle name="Porcentaje 2" xfId="4"/>
  </cellStyles>
  <dxfs count="17">
    <dxf>
      <font>
        <strike val="0"/>
        <color theme="1"/>
      </font>
      <fill>
        <patternFill>
          <bgColor rgb="FF92D050"/>
        </patternFill>
      </fill>
    </dxf>
    <dxf>
      <font>
        <strike val="0"/>
        <color theme="1"/>
      </font>
      <fill>
        <patternFill>
          <bgColor rgb="FFFFFF00"/>
        </patternFill>
      </fill>
    </dxf>
    <dxf>
      <font>
        <strike val="0"/>
        <color auto="1"/>
      </font>
      <fill>
        <patternFill>
          <bgColor rgb="FFFF0000"/>
        </patternFill>
      </fill>
    </dxf>
    <dxf>
      <font>
        <b/>
        <i val="0"/>
        <color theme="2" tint="-9.9948118533890809E-2"/>
      </font>
      <fill>
        <patternFill>
          <bgColor rgb="FFD20000"/>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ill>
        <patternFill>
          <bgColor rgb="FF00FF00"/>
        </patternFill>
      </fill>
    </dxf>
    <dxf>
      <fill>
        <patternFill>
          <bgColor rgb="FFFFFF00"/>
        </patternFill>
      </fill>
    </dxf>
    <dxf>
      <fill>
        <patternFill>
          <bgColor rgb="FF00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272882</xdr:colOff>
      <xdr:row>1</xdr:row>
      <xdr:rowOff>77932</xdr:rowOff>
    </xdr:from>
    <xdr:to>
      <xdr:col>0</xdr:col>
      <xdr:colOff>1333500</xdr:colOff>
      <xdr:row>2</xdr:row>
      <xdr:rowOff>248126</xdr:rowOff>
    </xdr:to>
    <xdr:pic>
      <xdr:nvPicPr>
        <xdr:cNvPr id="2" name="image2.jpg" descr="logo nuevo contraloria">
          <a:extLst>
            <a:ext uri="{FF2B5EF4-FFF2-40B4-BE49-F238E27FC236}">
              <a16:creationId xmlns:a16="http://schemas.microsoft.com/office/drawing/2014/main" xmlns="" id="{AE3055C4-3161-4AAC-A642-3CB95EE57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882" y="277091"/>
          <a:ext cx="1060618" cy="71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8"/>
  <sheetViews>
    <sheetView showGridLines="0" tabSelected="1" zoomScale="110" zoomScaleNormal="110" workbookViewId="0">
      <selection activeCell="B4" sqref="B4"/>
    </sheetView>
  </sheetViews>
  <sheetFormatPr baseColWidth="10" defaultColWidth="16.140625" defaultRowHeight="15" x14ac:dyDescent="0.25"/>
  <cols>
    <col min="1" max="1" width="24.7109375" style="2" customWidth="1"/>
    <col min="2" max="2" width="28.42578125" style="2" customWidth="1"/>
    <col min="3" max="4" width="28.42578125" style="2" hidden="1" customWidth="1"/>
    <col min="5" max="5" width="27" style="2" customWidth="1"/>
    <col min="6" max="6" width="21" style="2" customWidth="1"/>
    <col min="7" max="7" width="18.140625" style="2" customWidth="1"/>
    <col min="8" max="8" width="38.5703125" style="2" customWidth="1"/>
    <col min="9" max="9" width="19.140625" style="2" customWidth="1"/>
    <col min="10" max="10" width="20.85546875" style="37" customWidth="1"/>
    <col min="11" max="11" width="28.5703125" style="2" customWidth="1"/>
    <col min="12" max="12" width="15.85546875" style="2" customWidth="1"/>
    <col min="13" max="13" width="19.42578125" style="2" customWidth="1"/>
    <col min="14" max="14" width="14.5703125" style="2" customWidth="1"/>
    <col min="15" max="234" width="11.42578125" style="2" customWidth="1"/>
    <col min="235" max="16384" width="16.140625" style="2"/>
  </cols>
  <sheetData>
    <row r="1" spans="1:17" ht="15.75" x14ac:dyDescent="0.25">
      <c r="A1" s="1"/>
      <c r="E1" s="144"/>
      <c r="F1" s="144"/>
      <c r="G1" s="144"/>
      <c r="H1" s="144"/>
      <c r="I1" s="144"/>
      <c r="J1" s="144"/>
      <c r="K1" s="144"/>
      <c r="L1" s="144"/>
    </row>
    <row r="2" spans="1:17" ht="42.75" customHeight="1" x14ac:dyDescent="0.25">
      <c r="A2" s="156"/>
      <c r="B2" s="157" t="s">
        <v>195</v>
      </c>
      <c r="C2" s="157"/>
      <c r="D2" s="157"/>
      <c r="E2" s="157"/>
      <c r="F2" s="157"/>
      <c r="G2" s="157"/>
      <c r="H2" s="157"/>
      <c r="I2" s="157"/>
      <c r="J2" s="157"/>
      <c r="K2" s="157"/>
      <c r="L2" s="145" t="s">
        <v>193</v>
      </c>
      <c r="M2" s="146"/>
    </row>
    <row r="3" spans="1:17" ht="25.5" customHeight="1" x14ac:dyDescent="0.25">
      <c r="A3" s="156"/>
      <c r="B3" s="157"/>
      <c r="C3" s="157"/>
      <c r="D3" s="157"/>
      <c r="E3" s="157"/>
      <c r="F3" s="157"/>
      <c r="G3" s="157"/>
      <c r="H3" s="157"/>
      <c r="I3" s="157"/>
      <c r="J3" s="157"/>
      <c r="K3" s="157"/>
      <c r="L3" s="146" t="s">
        <v>182</v>
      </c>
      <c r="M3" s="155"/>
    </row>
    <row r="4" spans="1:17" x14ac:dyDescent="0.25">
      <c r="A4" s="1"/>
      <c r="B4" s="1"/>
      <c r="C4" s="1"/>
      <c r="D4" s="1"/>
      <c r="E4" s="1"/>
      <c r="F4" s="1"/>
      <c r="G4" s="1"/>
      <c r="H4" s="3"/>
      <c r="I4" s="3"/>
      <c r="J4" s="1"/>
      <c r="L4" s="3"/>
    </row>
    <row r="5" spans="1:17" x14ac:dyDescent="0.25">
      <c r="A5" s="1" t="s">
        <v>0</v>
      </c>
      <c r="B5" s="4"/>
      <c r="C5" s="4"/>
      <c r="D5" s="4"/>
      <c r="E5" s="4"/>
      <c r="F5" s="4"/>
      <c r="G5" s="5"/>
      <c r="H5" s="5"/>
      <c r="I5" s="5"/>
      <c r="J5" s="5"/>
      <c r="L5" s="3"/>
    </row>
    <row r="6" spans="1:17" ht="33.75" customHeight="1" x14ac:dyDescent="0.25">
      <c r="A6" s="1" t="s">
        <v>1</v>
      </c>
      <c r="B6" s="2" t="s">
        <v>2</v>
      </c>
      <c r="E6" s="6"/>
      <c r="F6" s="6"/>
      <c r="G6" s="5"/>
      <c r="H6" s="7"/>
      <c r="I6" s="8" t="s">
        <v>3</v>
      </c>
      <c r="J6" s="7"/>
      <c r="L6" s="3"/>
    </row>
    <row r="7" spans="1:17" x14ac:dyDescent="0.25">
      <c r="A7" s="1" t="s">
        <v>4</v>
      </c>
      <c r="B7" s="9"/>
      <c r="C7" s="9"/>
      <c r="D7" s="9"/>
      <c r="E7" s="9"/>
      <c r="F7" s="9"/>
      <c r="G7" s="10" t="s">
        <v>5</v>
      </c>
      <c r="H7" s="7"/>
      <c r="I7" s="7"/>
      <c r="J7" s="7"/>
      <c r="L7" s="3"/>
    </row>
    <row r="8" spans="1:17" ht="15.75" customHeight="1" x14ac:dyDescent="0.25">
      <c r="A8" s="147"/>
      <c r="B8" s="147"/>
      <c r="C8" s="147"/>
      <c r="D8" s="147"/>
      <c r="E8" s="147"/>
      <c r="F8" s="147"/>
      <c r="G8" s="147"/>
      <c r="H8" s="147"/>
      <c r="I8" s="147"/>
      <c r="J8" s="147"/>
      <c r="K8" s="11"/>
    </row>
    <row r="9" spans="1:17" ht="18" x14ac:dyDescent="0.25">
      <c r="A9" s="148" t="s">
        <v>187</v>
      </c>
      <c r="B9" s="148"/>
      <c r="C9" s="148"/>
      <c r="D9" s="148"/>
      <c r="E9" s="148"/>
      <c r="F9" s="148"/>
      <c r="G9" s="148"/>
      <c r="H9" s="148"/>
      <c r="I9" s="148"/>
      <c r="J9" s="148"/>
      <c r="K9" s="12"/>
    </row>
    <row r="10" spans="1:17" ht="30" customHeight="1" x14ac:dyDescent="0.25">
      <c r="A10" s="149" t="s">
        <v>6</v>
      </c>
      <c r="B10" s="151" t="s">
        <v>7</v>
      </c>
      <c r="C10" s="151" t="s">
        <v>180</v>
      </c>
      <c r="D10" s="151" t="s">
        <v>181</v>
      </c>
      <c r="E10" s="153" t="s">
        <v>178</v>
      </c>
      <c r="F10" s="153" t="s">
        <v>179</v>
      </c>
      <c r="G10" s="134" t="s">
        <v>8</v>
      </c>
      <c r="H10" s="154"/>
      <c r="I10" s="134" t="s">
        <v>9</v>
      </c>
      <c r="J10" s="135"/>
      <c r="K10" s="13"/>
    </row>
    <row r="11" spans="1:17" ht="38.25" customHeight="1" x14ac:dyDescent="0.25">
      <c r="A11" s="150"/>
      <c r="B11" s="152"/>
      <c r="C11" s="152"/>
      <c r="D11" s="152"/>
      <c r="E11" s="153"/>
      <c r="F11" s="153"/>
      <c r="G11" s="136" t="s">
        <v>10</v>
      </c>
      <c r="H11" s="136" t="s">
        <v>11</v>
      </c>
      <c r="I11" s="137" t="s">
        <v>12</v>
      </c>
      <c r="J11" s="137" t="s">
        <v>13</v>
      </c>
      <c r="K11" s="13"/>
      <c r="L11" s="51"/>
      <c r="M11" s="92"/>
      <c r="N11" s="93"/>
      <c r="O11" s="93"/>
      <c r="P11" s="93"/>
      <c r="Q11" s="93"/>
    </row>
    <row r="12" spans="1:17" ht="27" customHeight="1" x14ac:dyDescent="0.25">
      <c r="A12" s="150"/>
      <c r="B12" s="152"/>
      <c r="C12" s="152"/>
      <c r="D12" s="152"/>
      <c r="E12" s="151"/>
      <c r="F12" s="151"/>
      <c r="G12" s="136"/>
      <c r="H12" s="136"/>
      <c r="I12" s="137"/>
      <c r="J12" s="137"/>
      <c r="K12" s="13"/>
      <c r="L12" s="51"/>
      <c r="M12" s="89"/>
      <c r="N12" s="89"/>
      <c r="O12" s="91"/>
      <c r="P12" s="91"/>
      <c r="Q12" s="91"/>
    </row>
    <row r="13" spans="1:17" ht="40.5" customHeight="1" x14ac:dyDescent="0.25">
      <c r="A13" s="14" t="s">
        <v>14</v>
      </c>
      <c r="B13" s="15">
        <v>0.35</v>
      </c>
      <c r="C13" s="15">
        <f>IF(ISNUMBER(G13),$B13,0)</f>
        <v>0.35</v>
      </c>
      <c r="D13" s="15">
        <f>IF(ISNUMBER(H13),$B13,0)</f>
        <v>0.35</v>
      </c>
      <c r="E13" s="15">
        <f>IFERROR(C13/C$17,"")</f>
        <v>1</v>
      </c>
      <c r="F13" s="16">
        <f>IFERROR(D13/$D$17,"")</f>
        <v>1</v>
      </c>
      <c r="G13" s="17">
        <f>IFERROR(AVERAGEIF($I$34:$I$60,"EFICACIA",$M$34:$M$60),"")</f>
        <v>0.7</v>
      </c>
      <c r="H13" s="18">
        <f>IFERROR(AVERAGEIF($I$34:$I$60,"EFICIENCIA",$M34:$M60),"")</f>
        <v>0.8</v>
      </c>
      <c r="I13" s="19">
        <f>IFERROR(G13*$E13,"")</f>
        <v>0.7</v>
      </c>
      <c r="J13" s="19">
        <f t="shared" ref="J13:J16" si="0">IFERROR(H13*$F13,"")</f>
        <v>0.8</v>
      </c>
      <c r="K13" s="20"/>
      <c r="L13" s="51"/>
      <c r="M13" s="89"/>
      <c r="N13" s="89"/>
      <c r="O13" s="91"/>
      <c r="P13" s="91"/>
      <c r="Q13" s="91"/>
    </row>
    <row r="14" spans="1:17" ht="40.5" customHeight="1" x14ac:dyDescent="0.25">
      <c r="A14" s="14" t="s">
        <v>15</v>
      </c>
      <c r="B14" s="15">
        <v>0.15</v>
      </c>
      <c r="C14" s="15">
        <f t="shared" ref="C14:C16" si="1">IF(ISNUMBER(G14),$B14,0)</f>
        <v>0</v>
      </c>
      <c r="D14" s="15">
        <f t="shared" ref="D14:D16" si="2">IF(ISNUMBER(H14),$B14,0)</f>
        <v>0</v>
      </c>
      <c r="E14" s="15">
        <f>IFERROR(C14/C$17,"")</f>
        <v>0</v>
      </c>
      <c r="F14" s="16">
        <f>IFERROR(D14/$D$17,"")</f>
        <v>0</v>
      </c>
      <c r="G14" s="17" t="str">
        <f>IFERROR(AVERAGEIF($I$62:$I$71,"EFICACIA",$M$62:$M$71),"")</f>
        <v/>
      </c>
      <c r="H14" s="18" t="str">
        <f>IFERROR(AVERAGEIF($I$62:$I$71,"EFICIENCIA",$M$62:$M$71),"")</f>
        <v/>
      </c>
      <c r="I14" s="19" t="str">
        <f t="shared" ref="I14:I16" si="3">IFERROR(G14*$E14,"")</f>
        <v/>
      </c>
      <c r="J14" s="19" t="str">
        <f t="shared" si="0"/>
        <v/>
      </c>
      <c r="K14" s="20"/>
      <c r="L14" s="51"/>
      <c r="M14" s="89"/>
      <c r="N14" s="89"/>
      <c r="O14" s="91"/>
      <c r="P14" s="91"/>
      <c r="Q14" s="91"/>
    </row>
    <row r="15" spans="1:17" ht="40.5" customHeight="1" x14ac:dyDescent="0.25">
      <c r="A15" s="14" t="s">
        <v>16</v>
      </c>
      <c r="B15" s="15">
        <v>0.15</v>
      </c>
      <c r="C15" s="15">
        <f t="shared" si="1"/>
        <v>0</v>
      </c>
      <c r="D15" s="15">
        <f t="shared" si="2"/>
        <v>0</v>
      </c>
      <c r="E15" s="15">
        <f>IFERROR(C15/C$17,"")</f>
        <v>0</v>
      </c>
      <c r="F15" s="16">
        <f>IFERROR(D15/$D$17,"")</f>
        <v>0</v>
      </c>
      <c r="G15" s="17" t="str">
        <f>IFERROR(AVERAGEIF($I$72:$I$78,"EFICACIA",$M$72:$M$78),"")</f>
        <v/>
      </c>
      <c r="H15" s="18" t="str">
        <f>IFERROR(AVERAGEIF($I$72:$I$78,"EFICIENCIA",$M72:$M78),"")</f>
        <v/>
      </c>
      <c r="I15" s="19" t="str">
        <f t="shared" si="3"/>
        <v/>
      </c>
      <c r="J15" s="19" t="str">
        <f t="shared" si="0"/>
        <v/>
      </c>
      <c r="K15" s="20"/>
      <c r="L15" s="51"/>
      <c r="M15" s="89"/>
      <c r="N15" s="89"/>
      <c r="O15" s="91"/>
      <c r="P15" s="91"/>
      <c r="Q15" s="91"/>
    </row>
    <row r="16" spans="1:17" ht="40.5" customHeight="1" x14ac:dyDescent="0.25">
      <c r="A16" s="14" t="s">
        <v>17</v>
      </c>
      <c r="B16" s="15">
        <v>0.35</v>
      </c>
      <c r="C16" s="15">
        <f t="shared" si="1"/>
        <v>0</v>
      </c>
      <c r="D16" s="15">
        <f t="shared" si="2"/>
        <v>0</v>
      </c>
      <c r="E16" s="15">
        <f>IFERROR(C16/C$17,"")</f>
        <v>0</v>
      </c>
      <c r="F16" s="16">
        <f>IFERROR(D16/$D$17,"")</f>
        <v>0</v>
      </c>
      <c r="G16" s="17" t="str">
        <f>IFERROR(AVERAGEIF($I$79:$I$84,"EFICACIA",$M$79:$M$84),"")</f>
        <v/>
      </c>
      <c r="H16" s="18" t="str">
        <f>IFERROR(AVERAGEIF($I$79:$I$84,"EFICIENCIA",$M$79:$M$84),"")</f>
        <v/>
      </c>
      <c r="I16" s="19" t="str">
        <f t="shared" si="3"/>
        <v/>
      </c>
      <c r="J16" s="19" t="str">
        <f t="shared" si="0"/>
        <v/>
      </c>
      <c r="K16" s="20"/>
      <c r="L16" s="51"/>
      <c r="M16" s="89"/>
      <c r="N16" s="89"/>
      <c r="O16" s="91"/>
      <c r="P16" s="91"/>
      <c r="Q16" s="91"/>
    </row>
    <row r="17" spans="1:17" ht="30" x14ac:dyDescent="0.25">
      <c r="A17" s="21" t="s">
        <v>18</v>
      </c>
      <c r="B17" s="22">
        <f>SUM(B13:B16)</f>
        <v>1</v>
      </c>
      <c r="C17" s="22">
        <f>SUM(C13:C16)</f>
        <v>0.35</v>
      </c>
      <c r="D17" s="22">
        <f>SUM(D13:D16)</f>
        <v>0.35</v>
      </c>
      <c r="E17" s="22">
        <f>SUM(E13:E16)</f>
        <v>1</v>
      </c>
      <c r="F17" s="23">
        <f>SUM(F13:F16)</f>
        <v>1</v>
      </c>
      <c r="G17" s="22"/>
      <c r="H17" s="22"/>
      <c r="I17" s="24">
        <f>IF(COUNT(I13:I16)&gt;0,SUM(I13:I16),"")</f>
        <v>0.7</v>
      </c>
      <c r="J17" s="24">
        <f>IF(COUNT(J13:J16)&gt;0,SUM(J13:J16),"")</f>
        <v>0.8</v>
      </c>
      <c r="K17" s="25"/>
      <c r="L17" s="51"/>
      <c r="M17" s="90"/>
      <c r="N17" s="87"/>
      <c r="O17" s="87"/>
      <c r="Q17" s="91"/>
    </row>
    <row r="18" spans="1:17" ht="34.5" customHeight="1" thickBot="1" x14ac:dyDescent="0.3">
      <c r="A18" s="26"/>
      <c r="B18" s="12"/>
      <c r="C18" s="12"/>
      <c r="D18" s="12"/>
      <c r="E18" s="12"/>
      <c r="F18" s="12"/>
      <c r="G18" s="138" t="str">
        <f>IF(ISNUMBER(I18),IF(I18&gt;=75%,"EFECTIVO","INEFECTIVO"),"")</f>
        <v>EFECTIVO</v>
      </c>
      <c r="H18" s="138"/>
      <c r="I18" s="139">
        <f>IFERROR(AVERAGE(I17:J17),"")</f>
        <v>0.75</v>
      </c>
      <c r="J18" s="140"/>
      <c r="K18" s="12"/>
      <c r="L18" s="51"/>
      <c r="M18" s="51"/>
      <c r="N18" s="88"/>
    </row>
    <row r="19" spans="1:17" ht="15.75" x14ac:dyDescent="0.25">
      <c r="A19" s="27"/>
      <c r="E19" s="12"/>
      <c r="F19" s="12"/>
      <c r="G19" s="28" t="s">
        <v>19</v>
      </c>
      <c r="H19" s="29" t="s">
        <v>20</v>
      </c>
      <c r="I19" s="12"/>
      <c r="J19" s="30"/>
      <c r="K19" s="12"/>
    </row>
    <row r="20" spans="1:17" ht="15" customHeight="1" thickBot="1" x14ac:dyDescent="0.3">
      <c r="A20" s="31"/>
      <c r="B20" s="32"/>
      <c r="C20" s="32"/>
      <c r="D20" s="32"/>
      <c r="E20" s="33"/>
      <c r="F20" s="33"/>
      <c r="G20" s="34" t="s">
        <v>21</v>
      </c>
      <c r="H20" s="35" t="s">
        <v>22</v>
      </c>
      <c r="I20" s="32"/>
      <c r="J20" s="36"/>
    </row>
    <row r="21" spans="1:17" ht="15" customHeight="1" x14ac:dyDescent="0.25">
      <c r="E21" s="12"/>
      <c r="F21" s="12"/>
      <c r="G21" s="85"/>
      <c r="H21" s="86"/>
    </row>
    <row r="22" spans="1:17" ht="95.25" customHeight="1" x14ac:dyDescent="0.25">
      <c r="A22" s="141" t="s">
        <v>194</v>
      </c>
      <c r="B22" s="142"/>
      <c r="C22" s="142"/>
      <c r="D22" s="142"/>
      <c r="E22" s="142"/>
      <c r="F22" s="142"/>
      <c r="G22" s="142"/>
      <c r="H22" s="142"/>
      <c r="I22" s="142"/>
      <c r="J22" s="143"/>
    </row>
    <row r="23" spans="1:17" ht="15" customHeight="1" thickBot="1" x14ac:dyDescent="0.3">
      <c r="A23" s="131"/>
      <c r="B23" s="131"/>
      <c r="C23" s="131"/>
      <c r="D23" s="131"/>
      <c r="E23" s="131"/>
      <c r="F23" s="131"/>
      <c r="G23" s="131"/>
      <c r="H23" s="131"/>
    </row>
    <row r="24" spans="1:17" ht="15.75" thickBot="1" x14ac:dyDescent="0.3">
      <c r="E24" s="82" t="s">
        <v>170</v>
      </c>
      <c r="F24" s="83" t="s">
        <v>171</v>
      </c>
    </row>
    <row r="25" spans="1:17" ht="27.75" customHeight="1" x14ac:dyDescent="0.25">
      <c r="E25" s="28" t="s">
        <v>19</v>
      </c>
      <c r="F25" s="29" t="s">
        <v>20</v>
      </c>
    </row>
    <row r="26" spans="1:17" ht="16.5" thickBot="1" x14ac:dyDescent="0.3">
      <c r="E26" s="34" t="s">
        <v>21</v>
      </c>
      <c r="F26" s="35" t="s">
        <v>22</v>
      </c>
    </row>
    <row r="27" spans="1:17" s="94" customFormat="1" ht="15.75" x14ac:dyDescent="0.25">
      <c r="E27" s="95"/>
      <c r="F27" s="96"/>
      <c r="J27" s="97"/>
    </row>
    <row r="28" spans="1:17" ht="21" x14ac:dyDescent="0.25">
      <c r="A28" s="118" t="s">
        <v>177</v>
      </c>
      <c r="B28" s="118"/>
      <c r="C28" s="118"/>
      <c r="D28" s="118"/>
      <c r="E28" s="118"/>
      <c r="F28" s="118"/>
      <c r="G28" s="118"/>
      <c r="H28" s="118"/>
      <c r="I28" s="118"/>
      <c r="J28" s="118"/>
      <c r="K28" s="118"/>
      <c r="L28" s="118"/>
      <c r="M28" s="118"/>
    </row>
    <row r="29" spans="1:17" ht="15.75" thickBot="1" x14ac:dyDescent="0.3">
      <c r="A29" s="38"/>
      <c r="B29" s="39"/>
      <c r="C29" s="39"/>
      <c r="D29" s="39"/>
      <c r="E29" s="39"/>
      <c r="F29" s="39"/>
      <c r="G29" s="39"/>
      <c r="H29" s="39"/>
      <c r="I29" s="39"/>
      <c r="J29" s="40"/>
      <c r="K29" s="39"/>
      <c r="L29" s="39"/>
      <c r="M29" s="12"/>
    </row>
    <row r="30" spans="1:17" ht="15.75" thickBot="1" x14ac:dyDescent="0.3">
      <c r="A30" s="119" t="s">
        <v>6</v>
      </c>
      <c r="B30" s="122" t="s">
        <v>23</v>
      </c>
      <c r="C30" s="122"/>
      <c r="D30" s="122"/>
      <c r="E30" s="123"/>
      <c r="F30" s="123"/>
      <c r="G30" s="123"/>
      <c r="H30" s="123"/>
      <c r="I30" s="123"/>
      <c r="J30" s="123"/>
      <c r="K30" s="123"/>
      <c r="L30" s="124"/>
      <c r="M30" s="125" t="s">
        <v>24</v>
      </c>
    </row>
    <row r="31" spans="1:17" ht="38.25" customHeight="1" x14ac:dyDescent="0.25">
      <c r="A31" s="120"/>
      <c r="B31" s="128" t="s">
        <v>25</v>
      </c>
      <c r="C31" s="128"/>
      <c r="D31" s="128"/>
      <c r="E31" s="129"/>
      <c r="F31" s="129"/>
      <c r="G31" s="129"/>
      <c r="H31" s="129"/>
      <c r="I31" s="129" t="s">
        <v>26</v>
      </c>
      <c r="J31" s="129" t="s">
        <v>27</v>
      </c>
      <c r="K31" s="129" t="s">
        <v>28</v>
      </c>
      <c r="L31" s="132" t="s">
        <v>29</v>
      </c>
      <c r="M31" s="126"/>
    </row>
    <row r="32" spans="1:17" ht="76.5" customHeight="1" thickBot="1" x14ac:dyDescent="0.3">
      <c r="A32" s="121"/>
      <c r="B32" s="41" t="s">
        <v>30</v>
      </c>
      <c r="C32" s="41"/>
      <c r="D32" s="41"/>
      <c r="E32" s="80" t="s">
        <v>31</v>
      </c>
      <c r="F32" s="80" t="s">
        <v>32</v>
      </c>
      <c r="G32" s="80" t="s">
        <v>33</v>
      </c>
      <c r="H32" s="80" t="s">
        <v>34</v>
      </c>
      <c r="I32" s="130"/>
      <c r="J32" s="130"/>
      <c r="K32" s="130"/>
      <c r="L32" s="133"/>
      <c r="M32" s="127"/>
    </row>
    <row r="33" spans="1:13" ht="36" customHeight="1" x14ac:dyDescent="0.25">
      <c r="A33" s="173" t="s">
        <v>35</v>
      </c>
      <c r="B33" s="176" t="s">
        <v>36</v>
      </c>
      <c r="C33" s="177"/>
      <c r="D33" s="177"/>
      <c r="E33" s="177"/>
      <c r="F33" s="177"/>
      <c r="G33" s="177"/>
      <c r="H33" s="177"/>
      <c r="I33" s="177"/>
      <c r="J33" s="177"/>
      <c r="K33" s="177"/>
      <c r="L33" s="177"/>
      <c r="M33" s="178"/>
    </row>
    <row r="34" spans="1:13" ht="71.25" customHeight="1" x14ac:dyDescent="0.25">
      <c r="A34" s="174"/>
      <c r="B34" s="42" t="s">
        <v>37</v>
      </c>
      <c r="C34" s="42"/>
      <c r="D34" s="42"/>
      <c r="E34" s="72" t="s">
        <v>38</v>
      </c>
      <c r="F34" s="43">
        <f>23462378626/28180338979</f>
        <v>0.8325797160738263</v>
      </c>
      <c r="G34" s="74" t="s">
        <v>39</v>
      </c>
      <c r="H34" s="44" t="s">
        <v>40</v>
      </c>
      <c r="I34" s="79" t="s">
        <v>10</v>
      </c>
      <c r="J34" s="179" t="s">
        <v>41</v>
      </c>
      <c r="K34" s="73" t="s">
        <v>42</v>
      </c>
      <c r="L34" s="165" t="s">
        <v>43</v>
      </c>
      <c r="M34" s="78">
        <v>0.7</v>
      </c>
    </row>
    <row r="35" spans="1:13" ht="63.75" customHeight="1" x14ac:dyDescent="0.25">
      <c r="A35" s="174"/>
      <c r="B35" s="42" t="s">
        <v>44</v>
      </c>
      <c r="C35" s="42"/>
      <c r="D35" s="42"/>
      <c r="E35" s="72" t="s">
        <v>45</v>
      </c>
      <c r="F35" s="45">
        <f>23462378626-28180338979</f>
        <v>-4717960353</v>
      </c>
      <c r="G35" s="74" t="s">
        <v>46</v>
      </c>
      <c r="H35" s="44" t="s">
        <v>47</v>
      </c>
      <c r="I35" s="171" t="s">
        <v>10</v>
      </c>
      <c r="J35" s="179"/>
      <c r="K35" s="181" t="s">
        <v>48</v>
      </c>
      <c r="L35" s="166"/>
      <c r="M35" s="158"/>
    </row>
    <row r="36" spans="1:13" ht="76.5" customHeight="1" x14ac:dyDescent="0.25">
      <c r="A36" s="174"/>
      <c r="B36" s="46" t="s">
        <v>49</v>
      </c>
      <c r="C36" s="46"/>
      <c r="D36" s="46"/>
      <c r="E36" s="73" t="s">
        <v>50</v>
      </c>
      <c r="F36" s="47"/>
      <c r="G36" s="74" t="s">
        <v>51</v>
      </c>
      <c r="H36" s="44" t="s">
        <v>52</v>
      </c>
      <c r="I36" s="171"/>
      <c r="J36" s="179"/>
      <c r="K36" s="181"/>
      <c r="L36" s="166"/>
      <c r="M36" s="158"/>
    </row>
    <row r="37" spans="1:13" ht="75.75" customHeight="1" x14ac:dyDescent="0.25">
      <c r="A37" s="174"/>
      <c r="B37" s="46" t="s">
        <v>53</v>
      </c>
      <c r="C37" s="46"/>
      <c r="D37" s="46"/>
      <c r="E37" s="72" t="s">
        <v>54</v>
      </c>
      <c r="F37" s="43">
        <f>68837292084/298129722718*100</f>
        <v>23.089711235908197</v>
      </c>
      <c r="G37" s="74" t="s">
        <v>39</v>
      </c>
      <c r="H37" s="44" t="s">
        <v>55</v>
      </c>
      <c r="I37" s="79" t="s">
        <v>10</v>
      </c>
      <c r="J37" s="182" t="s">
        <v>56</v>
      </c>
      <c r="K37" s="72" t="s">
        <v>57</v>
      </c>
      <c r="L37" s="166"/>
      <c r="M37" s="78"/>
    </row>
    <row r="38" spans="1:13" ht="72" customHeight="1" x14ac:dyDescent="0.25">
      <c r="A38" s="174"/>
      <c r="B38" s="46" t="s">
        <v>58</v>
      </c>
      <c r="C38" s="46"/>
      <c r="D38" s="46"/>
      <c r="E38" s="72" t="s">
        <v>59</v>
      </c>
      <c r="F38" s="43">
        <f>28180338979/68837292084*100</f>
        <v>40.937605367469146</v>
      </c>
      <c r="G38" s="74" t="s">
        <v>39</v>
      </c>
      <c r="H38" s="44" t="s">
        <v>60</v>
      </c>
      <c r="I38" s="79" t="s">
        <v>10</v>
      </c>
      <c r="J38" s="182"/>
      <c r="K38" s="72" t="s">
        <v>61</v>
      </c>
      <c r="L38" s="166"/>
      <c r="M38" s="78"/>
    </row>
    <row r="39" spans="1:13" s="51" customFormat="1" ht="93.75" customHeight="1" x14ac:dyDescent="0.25">
      <c r="A39" s="174"/>
      <c r="B39" s="46" t="s">
        <v>62</v>
      </c>
      <c r="C39" s="46"/>
      <c r="D39" s="46"/>
      <c r="E39" s="73" t="s">
        <v>63</v>
      </c>
      <c r="F39" s="48">
        <f>68837292084/229292430634*100</f>
        <v>30.021615582190375</v>
      </c>
      <c r="G39" s="74" t="s">
        <v>39</v>
      </c>
      <c r="H39" s="44" t="s">
        <v>64</v>
      </c>
      <c r="I39" s="49" t="s">
        <v>10</v>
      </c>
      <c r="J39" s="182"/>
      <c r="K39" s="73" t="s">
        <v>65</v>
      </c>
      <c r="L39" s="166"/>
      <c r="M39" s="50"/>
    </row>
    <row r="40" spans="1:13" ht="51" customHeight="1" x14ac:dyDescent="0.25">
      <c r="A40" s="174"/>
      <c r="B40" s="42" t="s">
        <v>66</v>
      </c>
      <c r="C40" s="42"/>
      <c r="D40" s="42"/>
      <c r="E40" s="72" t="s">
        <v>67</v>
      </c>
      <c r="F40" s="52"/>
      <c r="G40" s="74" t="s">
        <v>39</v>
      </c>
      <c r="H40" s="44" t="s">
        <v>68</v>
      </c>
      <c r="I40" s="171" t="s">
        <v>10</v>
      </c>
      <c r="J40" s="182"/>
      <c r="K40" s="172" t="s">
        <v>69</v>
      </c>
      <c r="L40" s="166"/>
      <c r="M40" s="158"/>
    </row>
    <row r="41" spans="1:13" s="51" customFormat="1" ht="48.75" customHeight="1" x14ac:dyDescent="0.25">
      <c r="A41" s="174"/>
      <c r="B41" s="46" t="s">
        <v>70</v>
      </c>
      <c r="C41" s="46"/>
      <c r="D41" s="46"/>
      <c r="E41" s="73" t="s">
        <v>71</v>
      </c>
      <c r="F41" s="48">
        <f>298129722718/68837292084*100</f>
        <v>433.09333312269399</v>
      </c>
      <c r="G41" s="74" t="s">
        <v>39</v>
      </c>
      <c r="H41" s="44" t="s">
        <v>72</v>
      </c>
      <c r="I41" s="171"/>
      <c r="J41" s="182"/>
      <c r="K41" s="172"/>
      <c r="L41" s="166"/>
      <c r="M41" s="158"/>
    </row>
    <row r="42" spans="1:13" ht="72.75" customHeight="1" x14ac:dyDescent="0.25">
      <c r="A42" s="174"/>
      <c r="B42" s="46" t="s">
        <v>73</v>
      </c>
      <c r="C42" s="46"/>
      <c r="D42" s="46"/>
      <c r="E42" s="75" t="s">
        <v>74</v>
      </c>
      <c r="F42" s="52"/>
      <c r="G42" s="74" t="s">
        <v>46</v>
      </c>
      <c r="H42" s="44" t="s">
        <v>75</v>
      </c>
      <c r="I42" s="159" t="s">
        <v>11</v>
      </c>
      <c r="J42" s="162" t="s">
        <v>76</v>
      </c>
      <c r="K42" s="165" t="s">
        <v>77</v>
      </c>
      <c r="L42" s="166"/>
      <c r="M42" s="168">
        <v>0.8</v>
      </c>
    </row>
    <row r="43" spans="1:13" ht="88.5" customHeight="1" x14ac:dyDescent="0.25">
      <c r="A43" s="174"/>
      <c r="B43" s="46" t="s">
        <v>78</v>
      </c>
      <c r="C43" s="46"/>
      <c r="D43" s="46"/>
      <c r="E43" s="73" t="s">
        <v>79</v>
      </c>
      <c r="F43" s="53"/>
      <c r="G43" s="75" t="s">
        <v>39</v>
      </c>
      <c r="H43" s="44" t="s">
        <v>80</v>
      </c>
      <c r="I43" s="160"/>
      <c r="J43" s="163"/>
      <c r="K43" s="166"/>
      <c r="L43" s="166"/>
      <c r="M43" s="169"/>
    </row>
    <row r="44" spans="1:13" s="51" customFormat="1" ht="88.5" customHeight="1" x14ac:dyDescent="0.25">
      <c r="A44" s="174"/>
      <c r="B44" s="46" t="s">
        <v>81</v>
      </c>
      <c r="C44" s="46"/>
      <c r="D44" s="46"/>
      <c r="E44" s="73" t="s">
        <v>82</v>
      </c>
      <c r="F44" s="54"/>
      <c r="G44" s="74" t="s">
        <v>39</v>
      </c>
      <c r="H44" s="44" t="s">
        <v>83</v>
      </c>
      <c r="I44" s="161"/>
      <c r="J44" s="163"/>
      <c r="K44" s="167"/>
      <c r="L44" s="166"/>
      <c r="M44" s="170"/>
    </row>
    <row r="45" spans="1:13" ht="63" customHeight="1" x14ac:dyDescent="0.25">
      <c r="A45" s="174"/>
      <c r="B45" s="46" t="s">
        <v>84</v>
      </c>
      <c r="C45" s="46"/>
      <c r="D45" s="46"/>
      <c r="E45" s="75" t="s">
        <v>85</v>
      </c>
      <c r="F45" s="55"/>
      <c r="G45" s="75" t="s">
        <v>39</v>
      </c>
      <c r="H45" s="44" t="s">
        <v>86</v>
      </c>
      <c r="I45" s="171" t="s">
        <v>11</v>
      </c>
      <c r="J45" s="163"/>
      <c r="K45" s="172" t="s">
        <v>87</v>
      </c>
      <c r="L45" s="166"/>
      <c r="M45" s="158"/>
    </row>
    <row r="46" spans="1:13" ht="63" customHeight="1" x14ac:dyDescent="0.25">
      <c r="A46" s="174"/>
      <c r="B46" s="46" t="s">
        <v>88</v>
      </c>
      <c r="C46" s="46"/>
      <c r="D46" s="46"/>
      <c r="E46" s="73" t="s">
        <v>89</v>
      </c>
      <c r="F46" s="53"/>
      <c r="G46" s="75" t="s">
        <v>46</v>
      </c>
      <c r="H46" s="44" t="s">
        <v>90</v>
      </c>
      <c r="I46" s="171"/>
      <c r="J46" s="163"/>
      <c r="K46" s="172"/>
      <c r="L46" s="166"/>
      <c r="M46" s="158"/>
    </row>
    <row r="47" spans="1:13" ht="63" customHeight="1" x14ac:dyDescent="0.25">
      <c r="A47" s="174"/>
      <c r="B47" s="46" t="s">
        <v>91</v>
      </c>
      <c r="C47" s="46"/>
      <c r="D47" s="46"/>
      <c r="E47" s="73" t="s">
        <v>92</v>
      </c>
      <c r="F47" s="53"/>
      <c r="G47" s="75" t="s">
        <v>39</v>
      </c>
      <c r="H47" s="44" t="s">
        <v>93</v>
      </c>
      <c r="I47" s="171"/>
      <c r="J47" s="163"/>
      <c r="K47" s="172"/>
      <c r="L47" s="166"/>
      <c r="M47" s="158"/>
    </row>
    <row r="48" spans="1:13" ht="83.25" customHeight="1" x14ac:dyDescent="0.25">
      <c r="A48" s="174"/>
      <c r="B48" s="49" t="s">
        <v>94</v>
      </c>
      <c r="C48" s="49"/>
      <c r="D48" s="49"/>
      <c r="E48" s="75" t="s">
        <v>95</v>
      </c>
      <c r="F48" s="56"/>
      <c r="G48" s="79" t="s">
        <v>39</v>
      </c>
      <c r="H48" s="44" t="s">
        <v>96</v>
      </c>
      <c r="I48" s="79" t="s">
        <v>11</v>
      </c>
      <c r="J48" s="164"/>
      <c r="K48" s="75" t="s">
        <v>97</v>
      </c>
      <c r="L48" s="166"/>
      <c r="M48" s="78"/>
    </row>
    <row r="49" spans="1:13" ht="69.75" customHeight="1" x14ac:dyDescent="0.25">
      <c r="A49" s="174"/>
      <c r="B49" s="46" t="s">
        <v>98</v>
      </c>
      <c r="C49" s="46"/>
      <c r="D49" s="46"/>
      <c r="E49" s="73" t="s">
        <v>99</v>
      </c>
      <c r="F49" s="52"/>
      <c r="G49" s="74" t="s">
        <v>39</v>
      </c>
      <c r="H49" s="44" t="s">
        <v>100</v>
      </c>
      <c r="I49" s="171" t="s">
        <v>11</v>
      </c>
      <c r="J49" s="182" t="s">
        <v>101</v>
      </c>
      <c r="K49" s="172" t="s">
        <v>102</v>
      </c>
      <c r="L49" s="166"/>
      <c r="M49" s="158"/>
    </row>
    <row r="50" spans="1:13" ht="59.25" customHeight="1" x14ac:dyDescent="0.25">
      <c r="A50" s="174"/>
      <c r="B50" s="46" t="s">
        <v>103</v>
      </c>
      <c r="C50" s="46"/>
      <c r="D50" s="46"/>
      <c r="E50" s="73" t="s">
        <v>104</v>
      </c>
      <c r="F50" s="52"/>
      <c r="G50" s="74" t="s">
        <v>39</v>
      </c>
      <c r="H50" s="44" t="s">
        <v>105</v>
      </c>
      <c r="I50" s="171"/>
      <c r="J50" s="182"/>
      <c r="K50" s="172"/>
      <c r="L50" s="166"/>
      <c r="M50" s="158"/>
    </row>
    <row r="51" spans="1:13" ht="87.75" customHeight="1" x14ac:dyDescent="0.25">
      <c r="A51" s="174"/>
      <c r="B51" s="46" t="s">
        <v>106</v>
      </c>
      <c r="C51" s="46"/>
      <c r="D51" s="46"/>
      <c r="E51" s="73" t="s">
        <v>107</v>
      </c>
      <c r="F51" s="52"/>
      <c r="G51" s="74" t="s">
        <v>39</v>
      </c>
      <c r="H51" s="44" t="s">
        <v>108</v>
      </c>
      <c r="I51" s="79" t="s">
        <v>11</v>
      </c>
      <c r="J51" s="182"/>
      <c r="K51" s="72" t="s">
        <v>109</v>
      </c>
      <c r="L51" s="166"/>
      <c r="M51" s="78"/>
    </row>
    <row r="52" spans="1:13" ht="36" customHeight="1" x14ac:dyDescent="0.25">
      <c r="A52" s="174"/>
      <c r="B52" s="196" t="s">
        <v>110</v>
      </c>
      <c r="C52" s="197"/>
      <c r="D52" s="197"/>
      <c r="E52" s="197"/>
      <c r="F52" s="197"/>
      <c r="G52" s="197"/>
      <c r="H52" s="197"/>
      <c r="I52" s="197"/>
      <c r="J52" s="197"/>
      <c r="K52" s="198"/>
      <c r="L52" s="166"/>
      <c r="M52" s="78"/>
    </row>
    <row r="53" spans="1:13" ht="172.5" customHeight="1" x14ac:dyDescent="0.25">
      <c r="A53" s="174"/>
      <c r="B53" s="46" t="s">
        <v>111</v>
      </c>
      <c r="C53" s="46"/>
      <c r="D53" s="46"/>
      <c r="E53" s="75" t="s">
        <v>112</v>
      </c>
      <c r="F53" s="52"/>
      <c r="G53" s="74" t="s">
        <v>39</v>
      </c>
      <c r="H53" s="57" t="s">
        <v>113</v>
      </c>
      <c r="I53" s="76" t="s">
        <v>11</v>
      </c>
      <c r="J53" s="199" t="s">
        <v>110</v>
      </c>
      <c r="K53" s="77" t="s">
        <v>188</v>
      </c>
      <c r="L53" s="166"/>
      <c r="M53" s="78"/>
    </row>
    <row r="54" spans="1:13" ht="76.5" x14ac:dyDescent="0.25">
      <c r="A54" s="174"/>
      <c r="B54" s="46" t="s">
        <v>114</v>
      </c>
      <c r="C54" s="46"/>
      <c r="D54" s="46"/>
      <c r="E54" s="75" t="s">
        <v>115</v>
      </c>
      <c r="F54" s="52"/>
      <c r="G54" s="74" t="s">
        <v>46</v>
      </c>
      <c r="H54" s="57" t="s">
        <v>116</v>
      </c>
      <c r="I54" s="159" t="s">
        <v>11</v>
      </c>
      <c r="J54" s="200"/>
      <c r="K54" s="172" t="s">
        <v>189</v>
      </c>
      <c r="L54" s="166"/>
      <c r="M54" s="158"/>
    </row>
    <row r="55" spans="1:13" ht="48" customHeight="1" x14ac:dyDescent="0.25">
      <c r="A55" s="174"/>
      <c r="B55" s="46" t="s">
        <v>117</v>
      </c>
      <c r="C55" s="46"/>
      <c r="D55" s="46"/>
      <c r="E55" s="75" t="s">
        <v>118</v>
      </c>
      <c r="F55" s="52"/>
      <c r="G55" s="74" t="s">
        <v>46</v>
      </c>
      <c r="H55" s="57" t="s">
        <v>119</v>
      </c>
      <c r="I55" s="160"/>
      <c r="J55" s="200"/>
      <c r="K55" s="172"/>
      <c r="L55" s="166"/>
      <c r="M55" s="158"/>
    </row>
    <row r="56" spans="1:13" ht="51" x14ac:dyDescent="0.25">
      <c r="A56" s="174"/>
      <c r="B56" s="46" t="s">
        <v>120</v>
      </c>
      <c r="C56" s="46"/>
      <c r="D56" s="46"/>
      <c r="E56" s="75" t="s">
        <v>121</v>
      </c>
      <c r="F56" s="52"/>
      <c r="G56" s="74" t="s">
        <v>46</v>
      </c>
      <c r="H56" s="57" t="s">
        <v>122</v>
      </c>
      <c r="I56" s="160"/>
      <c r="J56" s="200"/>
      <c r="K56" s="172"/>
      <c r="L56" s="166"/>
      <c r="M56" s="158"/>
    </row>
    <row r="57" spans="1:13" ht="76.5" x14ac:dyDescent="0.25">
      <c r="A57" s="174"/>
      <c r="B57" s="46" t="s">
        <v>123</v>
      </c>
      <c r="C57" s="46"/>
      <c r="D57" s="46"/>
      <c r="E57" s="75" t="s">
        <v>124</v>
      </c>
      <c r="F57" s="52"/>
      <c r="G57" s="74" t="s">
        <v>46</v>
      </c>
      <c r="H57" s="57" t="s">
        <v>125</v>
      </c>
      <c r="I57" s="161"/>
      <c r="J57" s="200"/>
      <c r="K57" s="172"/>
      <c r="L57" s="166"/>
      <c r="M57" s="158"/>
    </row>
    <row r="58" spans="1:13" ht="62.25" customHeight="1" x14ac:dyDescent="0.25">
      <c r="A58" s="174"/>
      <c r="B58" s="46" t="s">
        <v>126</v>
      </c>
      <c r="C58" s="46"/>
      <c r="D58" s="46"/>
      <c r="E58" s="75" t="s">
        <v>127</v>
      </c>
      <c r="F58" s="52"/>
      <c r="G58" s="72" t="s">
        <v>46</v>
      </c>
      <c r="H58" s="57" t="s">
        <v>128</v>
      </c>
      <c r="I58" s="159" t="s">
        <v>11</v>
      </c>
      <c r="J58" s="200"/>
      <c r="K58" s="172" t="s">
        <v>129</v>
      </c>
      <c r="L58" s="166"/>
      <c r="M58" s="158"/>
    </row>
    <row r="59" spans="1:13" ht="65.25" customHeight="1" x14ac:dyDescent="0.25">
      <c r="A59" s="174"/>
      <c r="B59" s="46" t="s">
        <v>130</v>
      </c>
      <c r="C59" s="46"/>
      <c r="D59" s="46"/>
      <c r="E59" s="75" t="s">
        <v>131</v>
      </c>
      <c r="F59" s="52"/>
      <c r="G59" s="72" t="s">
        <v>39</v>
      </c>
      <c r="H59" s="57" t="s">
        <v>132</v>
      </c>
      <c r="I59" s="161"/>
      <c r="J59" s="200"/>
      <c r="K59" s="172"/>
      <c r="L59" s="166"/>
      <c r="M59" s="158"/>
    </row>
    <row r="60" spans="1:13" s="51" customFormat="1" ht="102.75" thickBot="1" x14ac:dyDescent="0.3">
      <c r="A60" s="175"/>
      <c r="B60" s="58" t="s">
        <v>133</v>
      </c>
      <c r="C60" s="58"/>
      <c r="D60" s="58"/>
      <c r="E60" s="59" t="s">
        <v>134</v>
      </c>
      <c r="F60" s="60"/>
      <c r="G60" s="61" t="s">
        <v>39</v>
      </c>
      <c r="H60" s="62" t="s">
        <v>135</v>
      </c>
      <c r="I60" s="63" t="s">
        <v>11</v>
      </c>
      <c r="J60" s="201"/>
      <c r="K60" s="61" t="s">
        <v>136</v>
      </c>
      <c r="L60" s="180"/>
      <c r="M60" s="64"/>
    </row>
    <row r="61" spans="1:13" ht="42.75" customHeight="1" thickBot="1" x14ac:dyDescent="0.3">
      <c r="A61" s="183" t="s">
        <v>137</v>
      </c>
      <c r="B61" s="184"/>
      <c r="C61" s="184"/>
      <c r="D61" s="184"/>
      <c r="E61" s="184"/>
      <c r="F61" s="184"/>
      <c r="G61" s="184"/>
      <c r="H61" s="184"/>
      <c r="I61" s="184"/>
      <c r="J61" s="184"/>
      <c r="K61" s="184"/>
      <c r="L61" s="184"/>
      <c r="M61" s="185"/>
    </row>
    <row r="62" spans="1:13" ht="33.75" customHeight="1" x14ac:dyDescent="0.25">
      <c r="A62" s="186" t="s">
        <v>138</v>
      </c>
      <c r="B62" s="188" t="s">
        <v>139</v>
      </c>
      <c r="C62" s="188"/>
      <c r="D62" s="188"/>
      <c r="E62" s="188"/>
      <c r="F62" s="188"/>
      <c r="G62" s="188"/>
      <c r="H62" s="188"/>
      <c r="I62" s="189" t="s">
        <v>10</v>
      </c>
      <c r="J62" s="190" t="s">
        <v>140</v>
      </c>
      <c r="K62" s="193"/>
      <c r="L62" s="209" t="s">
        <v>141</v>
      </c>
      <c r="M62" s="210"/>
    </row>
    <row r="63" spans="1:13" ht="43.5" customHeight="1" x14ac:dyDescent="0.25">
      <c r="A63" s="187"/>
      <c r="B63" s="202" t="s">
        <v>142</v>
      </c>
      <c r="C63" s="202"/>
      <c r="D63" s="202"/>
      <c r="E63" s="202"/>
      <c r="F63" s="202"/>
      <c r="G63" s="202"/>
      <c r="H63" s="202"/>
      <c r="I63" s="160"/>
      <c r="J63" s="191"/>
      <c r="K63" s="194"/>
      <c r="L63" s="172"/>
      <c r="M63" s="206"/>
    </row>
    <row r="64" spans="1:13" ht="30.75" customHeight="1" x14ac:dyDescent="0.25">
      <c r="A64" s="187"/>
      <c r="B64" s="202" t="s">
        <v>143</v>
      </c>
      <c r="C64" s="202"/>
      <c r="D64" s="202"/>
      <c r="E64" s="202"/>
      <c r="F64" s="202"/>
      <c r="G64" s="202"/>
      <c r="H64" s="202"/>
      <c r="I64" s="161"/>
      <c r="J64" s="191"/>
      <c r="K64" s="194"/>
      <c r="L64" s="172"/>
      <c r="M64" s="211"/>
    </row>
    <row r="65" spans="1:13" ht="39" customHeight="1" x14ac:dyDescent="0.25">
      <c r="A65" s="187"/>
      <c r="B65" s="202" t="s">
        <v>144</v>
      </c>
      <c r="C65" s="202"/>
      <c r="D65" s="202"/>
      <c r="E65" s="202"/>
      <c r="F65" s="202"/>
      <c r="G65" s="202"/>
      <c r="H65" s="202"/>
      <c r="I65" s="159" t="s">
        <v>10</v>
      </c>
      <c r="J65" s="191"/>
      <c r="K65" s="194"/>
      <c r="L65" s="172" t="s">
        <v>145</v>
      </c>
      <c r="M65" s="205"/>
    </row>
    <row r="66" spans="1:13" ht="27.75" customHeight="1" x14ac:dyDescent="0.25">
      <c r="A66" s="187"/>
      <c r="B66" s="202" t="s">
        <v>146</v>
      </c>
      <c r="C66" s="202"/>
      <c r="D66" s="202"/>
      <c r="E66" s="202"/>
      <c r="F66" s="202"/>
      <c r="G66" s="202"/>
      <c r="H66" s="202"/>
      <c r="I66" s="160"/>
      <c r="J66" s="191"/>
      <c r="K66" s="194"/>
      <c r="L66" s="172"/>
      <c r="M66" s="206"/>
    </row>
    <row r="67" spans="1:13" ht="34.5" customHeight="1" x14ac:dyDescent="0.25">
      <c r="A67" s="187"/>
      <c r="B67" s="202" t="s">
        <v>147</v>
      </c>
      <c r="C67" s="202"/>
      <c r="D67" s="202"/>
      <c r="E67" s="202"/>
      <c r="F67" s="202"/>
      <c r="G67" s="202"/>
      <c r="H67" s="202"/>
      <c r="I67" s="160"/>
      <c r="J67" s="191"/>
      <c r="K67" s="194"/>
      <c r="L67" s="172"/>
      <c r="M67" s="206"/>
    </row>
    <row r="68" spans="1:13" ht="41.25" customHeight="1" x14ac:dyDescent="0.25">
      <c r="A68" s="187"/>
      <c r="B68" s="202" t="s">
        <v>148</v>
      </c>
      <c r="C68" s="202"/>
      <c r="D68" s="202"/>
      <c r="E68" s="202"/>
      <c r="F68" s="202"/>
      <c r="G68" s="202"/>
      <c r="H68" s="202"/>
      <c r="I68" s="161"/>
      <c r="J68" s="191"/>
      <c r="K68" s="194"/>
      <c r="L68" s="172"/>
      <c r="M68" s="211"/>
    </row>
    <row r="69" spans="1:13" ht="34.5" customHeight="1" x14ac:dyDescent="0.25">
      <c r="A69" s="187" t="s">
        <v>149</v>
      </c>
      <c r="B69" s="202" t="s">
        <v>150</v>
      </c>
      <c r="C69" s="202"/>
      <c r="D69" s="202"/>
      <c r="E69" s="202"/>
      <c r="F69" s="202"/>
      <c r="G69" s="202"/>
      <c r="H69" s="202"/>
      <c r="I69" s="159" t="s">
        <v>10</v>
      </c>
      <c r="J69" s="191"/>
      <c r="K69" s="194"/>
      <c r="L69" s="172" t="s">
        <v>151</v>
      </c>
      <c r="M69" s="205"/>
    </row>
    <row r="70" spans="1:13" ht="32.25" customHeight="1" x14ac:dyDescent="0.25">
      <c r="A70" s="187"/>
      <c r="B70" s="202" t="s">
        <v>152</v>
      </c>
      <c r="C70" s="202"/>
      <c r="D70" s="202"/>
      <c r="E70" s="202"/>
      <c r="F70" s="202"/>
      <c r="G70" s="202"/>
      <c r="H70" s="202"/>
      <c r="I70" s="160"/>
      <c r="J70" s="191"/>
      <c r="K70" s="194"/>
      <c r="L70" s="172"/>
      <c r="M70" s="206"/>
    </row>
    <row r="71" spans="1:13" ht="32.25" customHeight="1" thickBot="1" x14ac:dyDescent="0.3">
      <c r="A71" s="203"/>
      <c r="B71" s="208" t="s">
        <v>153</v>
      </c>
      <c r="C71" s="208"/>
      <c r="D71" s="208"/>
      <c r="E71" s="208"/>
      <c r="F71" s="208"/>
      <c r="G71" s="208"/>
      <c r="H71" s="208"/>
      <c r="I71" s="204"/>
      <c r="J71" s="192"/>
      <c r="K71" s="195"/>
      <c r="L71" s="165"/>
      <c r="M71" s="207"/>
    </row>
    <row r="72" spans="1:13" ht="48.75" customHeight="1" x14ac:dyDescent="0.25">
      <c r="A72" s="186" t="s">
        <v>16</v>
      </c>
      <c r="B72" s="188" t="s">
        <v>154</v>
      </c>
      <c r="C72" s="188"/>
      <c r="D72" s="188"/>
      <c r="E72" s="188"/>
      <c r="F72" s="188"/>
      <c r="G72" s="188"/>
      <c r="H72" s="188"/>
      <c r="I72" s="65" t="s">
        <v>10</v>
      </c>
      <c r="J72" s="190" t="s">
        <v>155</v>
      </c>
      <c r="K72" s="209"/>
      <c r="L72" s="209" t="s">
        <v>156</v>
      </c>
      <c r="M72" s="66"/>
    </row>
    <row r="73" spans="1:13" ht="41.25" customHeight="1" x14ac:dyDescent="0.25">
      <c r="A73" s="187"/>
      <c r="B73" s="202" t="s">
        <v>157</v>
      </c>
      <c r="C73" s="202"/>
      <c r="D73" s="202"/>
      <c r="E73" s="202"/>
      <c r="F73" s="202"/>
      <c r="G73" s="202"/>
      <c r="H73" s="202"/>
      <c r="I73" s="79" t="s">
        <v>10</v>
      </c>
      <c r="J73" s="191"/>
      <c r="K73" s="172"/>
      <c r="L73" s="172"/>
      <c r="M73" s="67"/>
    </row>
    <row r="74" spans="1:13" ht="23.25" customHeight="1" x14ac:dyDescent="0.25">
      <c r="A74" s="187"/>
      <c r="B74" s="202" t="s">
        <v>158</v>
      </c>
      <c r="C74" s="202"/>
      <c r="D74" s="202"/>
      <c r="E74" s="202"/>
      <c r="F74" s="202"/>
      <c r="G74" s="202"/>
      <c r="H74" s="202"/>
      <c r="I74" s="79" t="s">
        <v>10</v>
      </c>
      <c r="J74" s="191"/>
      <c r="K74" s="172"/>
      <c r="L74" s="172"/>
      <c r="M74" s="67"/>
    </row>
    <row r="75" spans="1:13" ht="27.75" customHeight="1" x14ac:dyDescent="0.25">
      <c r="A75" s="187"/>
      <c r="B75" s="202" t="s">
        <v>159</v>
      </c>
      <c r="C75" s="202"/>
      <c r="D75" s="202"/>
      <c r="E75" s="202"/>
      <c r="F75" s="202"/>
      <c r="G75" s="202"/>
      <c r="H75" s="202"/>
      <c r="I75" s="79" t="s">
        <v>10</v>
      </c>
      <c r="J75" s="191"/>
      <c r="K75" s="172"/>
      <c r="L75" s="172"/>
      <c r="M75" s="67"/>
    </row>
    <row r="76" spans="1:13" ht="27" customHeight="1" x14ac:dyDescent="0.25">
      <c r="A76" s="187"/>
      <c r="B76" s="202" t="s">
        <v>160</v>
      </c>
      <c r="C76" s="202"/>
      <c r="D76" s="202"/>
      <c r="E76" s="202"/>
      <c r="F76" s="202"/>
      <c r="G76" s="202"/>
      <c r="H76" s="202"/>
      <c r="I76" s="79" t="s">
        <v>10</v>
      </c>
      <c r="J76" s="191"/>
      <c r="K76" s="172"/>
      <c r="L76" s="172"/>
      <c r="M76" s="67"/>
    </row>
    <row r="77" spans="1:13" ht="41.25" customHeight="1" x14ac:dyDescent="0.25">
      <c r="A77" s="187"/>
      <c r="B77" s="202" t="s">
        <v>161</v>
      </c>
      <c r="C77" s="202"/>
      <c r="D77" s="202"/>
      <c r="E77" s="202"/>
      <c r="F77" s="202"/>
      <c r="G77" s="202"/>
      <c r="H77" s="202"/>
      <c r="I77" s="79" t="s">
        <v>10</v>
      </c>
      <c r="J77" s="191"/>
      <c r="K77" s="172"/>
      <c r="L77" s="172"/>
      <c r="M77" s="67"/>
    </row>
    <row r="78" spans="1:13" ht="57" customHeight="1" x14ac:dyDescent="0.25">
      <c r="A78" s="187"/>
      <c r="B78" s="202" t="s">
        <v>162</v>
      </c>
      <c r="C78" s="202"/>
      <c r="D78" s="202"/>
      <c r="E78" s="202"/>
      <c r="F78" s="202"/>
      <c r="G78" s="202"/>
      <c r="H78" s="202"/>
      <c r="I78" s="79" t="s">
        <v>11</v>
      </c>
      <c r="J78" s="191"/>
      <c r="K78" s="172"/>
      <c r="L78" s="172"/>
      <c r="M78" s="67"/>
    </row>
    <row r="79" spans="1:13" ht="29.25" customHeight="1" x14ac:dyDescent="0.25">
      <c r="A79" s="187" t="s">
        <v>17</v>
      </c>
      <c r="B79" s="217" t="s">
        <v>163</v>
      </c>
      <c r="C79" s="217"/>
      <c r="D79" s="217"/>
      <c r="E79" s="217"/>
      <c r="F79" s="217"/>
      <c r="G79" s="217"/>
      <c r="H79" s="217"/>
      <c r="I79" s="79" t="s">
        <v>11</v>
      </c>
      <c r="J79" s="182" t="s">
        <v>164</v>
      </c>
      <c r="K79" s="181"/>
      <c r="L79" s="172" t="s">
        <v>190</v>
      </c>
      <c r="M79" s="67"/>
    </row>
    <row r="80" spans="1:13" ht="29.25" customHeight="1" x14ac:dyDescent="0.25">
      <c r="A80" s="187"/>
      <c r="B80" s="217" t="s">
        <v>165</v>
      </c>
      <c r="C80" s="217"/>
      <c r="D80" s="217"/>
      <c r="E80" s="217"/>
      <c r="F80" s="217"/>
      <c r="G80" s="217"/>
      <c r="H80" s="217"/>
      <c r="I80" s="79" t="s">
        <v>11</v>
      </c>
      <c r="J80" s="182"/>
      <c r="K80" s="181"/>
      <c r="L80" s="172"/>
      <c r="M80" s="67"/>
    </row>
    <row r="81" spans="1:13" ht="36.75" customHeight="1" x14ac:dyDescent="0.25">
      <c r="A81" s="187"/>
      <c r="B81" s="202" t="s">
        <v>166</v>
      </c>
      <c r="C81" s="202"/>
      <c r="D81" s="202"/>
      <c r="E81" s="202"/>
      <c r="F81" s="202"/>
      <c r="G81" s="202"/>
      <c r="H81" s="202"/>
      <c r="I81" s="79" t="s">
        <v>11</v>
      </c>
      <c r="J81" s="191"/>
      <c r="K81" s="181"/>
      <c r="L81" s="172"/>
      <c r="M81" s="67"/>
    </row>
    <row r="82" spans="1:13" x14ac:dyDescent="0.25">
      <c r="A82" s="187"/>
      <c r="B82" s="217" t="s">
        <v>191</v>
      </c>
      <c r="C82" s="217"/>
      <c r="D82" s="217"/>
      <c r="E82" s="217"/>
      <c r="F82" s="217"/>
      <c r="G82" s="217"/>
      <c r="H82" s="217"/>
      <c r="I82" s="79" t="s">
        <v>10</v>
      </c>
      <c r="J82" s="191"/>
      <c r="K82" s="181"/>
      <c r="L82" s="172"/>
      <c r="M82" s="67"/>
    </row>
    <row r="83" spans="1:13" ht="45.75" customHeight="1" x14ac:dyDescent="0.25">
      <c r="A83" s="187"/>
      <c r="B83" s="202" t="s">
        <v>167</v>
      </c>
      <c r="C83" s="202"/>
      <c r="D83" s="202"/>
      <c r="E83" s="202"/>
      <c r="F83" s="202"/>
      <c r="G83" s="202"/>
      <c r="H83" s="202"/>
      <c r="I83" s="79" t="s">
        <v>11</v>
      </c>
      <c r="J83" s="191"/>
      <c r="K83" s="181"/>
      <c r="L83" s="172"/>
      <c r="M83" s="67"/>
    </row>
    <row r="84" spans="1:13" ht="36.75" customHeight="1" thickBot="1" x14ac:dyDescent="0.3">
      <c r="A84" s="216"/>
      <c r="B84" s="215" t="s">
        <v>168</v>
      </c>
      <c r="C84" s="215"/>
      <c r="D84" s="215"/>
      <c r="E84" s="215"/>
      <c r="F84" s="215"/>
      <c r="G84" s="215"/>
      <c r="H84" s="215"/>
      <c r="I84" s="68" t="s">
        <v>11</v>
      </c>
      <c r="J84" s="218"/>
      <c r="K84" s="219"/>
      <c r="L84" s="220"/>
      <c r="M84" s="69"/>
    </row>
    <row r="85" spans="1:13" ht="25.5" x14ac:dyDescent="0.25">
      <c r="A85" s="70" t="s">
        <v>169</v>
      </c>
    </row>
    <row r="86" spans="1:13" ht="15.75" thickBot="1" x14ac:dyDescent="0.3">
      <c r="B86" s="71"/>
      <c r="C86" s="71"/>
      <c r="D86" s="71"/>
    </row>
    <row r="87" spans="1:13" ht="42.75" customHeight="1" x14ac:dyDescent="0.25">
      <c r="A87" s="212" t="s">
        <v>183</v>
      </c>
      <c r="B87" s="213"/>
      <c r="C87" s="213"/>
      <c r="D87" s="213"/>
      <c r="E87" s="213"/>
      <c r="F87" s="213"/>
      <c r="G87" s="213"/>
      <c r="H87" s="213"/>
      <c r="I87" s="213"/>
      <c r="J87" s="213"/>
      <c r="K87" s="213"/>
      <c r="L87" s="214"/>
    </row>
    <row r="88" spans="1:13" x14ac:dyDescent="0.25">
      <c r="A88" s="27"/>
      <c r="B88" s="98"/>
      <c r="C88" s="98"/>
      <c r="D88" s="98"/>
      <c r="E88" s="98"/>
      <c r="F88" s="98"/>
      <c r="G88" s="98"/>
      <c r="H88" s="98"/>
      <c r="I88" s="98"/>
      <c r="J88" s="99"/>
      <c r="K88" s="98"/>
      <c r="L88" s="100"/>
    </row>
    <row r="89" spans="1:13" ht="74.25" customHeight="1" x14ac:dyDescent="0.25">
      <c r="A89" s="104" t="s">
        <v>186</v>
      </c>
      <c r="B89" s="105"/>
      <c r="C89" s="105"/>
      <c r="D89" s="105"/>
      <c r="E89" s="105"/>
      <c r="F89" s="105"/>
      <c r="G89" s="105"/>
      <c r="H89" s="105"/>
      <c r="I89" s="105"/>
      <c r="J89" s="105"/>
      <c r="K89" s="105"/>
      <c r="L89" s="106"/>
    </row>
    <row r="90" spans="1:13" x14ac:dyDescent="0.25">
      <c r="A90" s="101"/>
      <c r="B90" s="102"/>
      <c r="C90" s="102"/>
      <c r="D90" s="102"/>
      <c r="E90" s="98"/>
      <c r="F90" s="98"/>
      <c r="G90" s="98"/>
      <c r="H90" s="98"/>
      <c r="I90" s="98"/>
      <c r="J90" s="99"/>
      <c r="K90" s="98"/>
      <c r="L90" s="100"/>
    </row>
    <row r="91" spans="1:13" x14ac:dyDescent="0.25">
      <c r="A91" s="114" t="s">
        <v>172</v>
      </c>
      <c r="B91" s="115"/>
      <c r="C91" s="115"/>
      <c r="D91" s="115"/>
      <c r="E91" s="115"/>
      <c r="F91" s="115"/>
      <c r="G91" s="115"/>
      <c r="H91" s="115"/>
      <c r="I91" s="98"/>
      <c r="J91" s="99"/>
      <c r="K91" s="98"/>
      <c r="L91" s="100"/>
    </row>
    <row r="92" spans="1:13" ht="30.75" customHeight="1" x14ac:dyDescent="0.25">
      <c r="A92" s="110" t="s">
        <v>184</v>
      </c>
      <c r="B92" s="111"/>
      <c r="C92" s="111"/>
      <c r="D92" s="111"/>
      <c r="E92" s="111"/>
      <c r="F92" s="111"/>
      <c r="G92" s="111"/>
      <c r="H92" s="111"/>
      <c r="I92" s="98"/>
      <c r="J92" s="99"/>
      <c r="K92" s="98"/>
      <c r="L92" s="100"/>
    </row>
    <row r="93" spans="1:13" x14ac:dyDescent="0.25">
      <c r="A93" s="116" t="s">
        <v>173</v>
      </c>
      <c r="B93" s="117"/>
      <c r="C93" s="117"/>
      <c r="D93" s="117"/>
      <c r="E93" s="117"/>
      <c r="F93" s="117"/>
      <c r="G93" s="117"/>
      <c r="H93" s="117"/>
      <c r="I93" s="98"/>
      <c r="J93" s="99"/>
      <c r="K93" s="98"/>
      <c r="L93" s="100"/>
    </row>
    <row r="94" spans="1:13" ht="18.75" customHeight="1" x14ac:dyDescent="0.25">
      <c r="A94" s="103" t="s">
        <v>174</v>
      </c>
      <c r="B94" s="102"/>
      <c r="C94" s="102"/>
      <c r="D94" s="102"/>
      <c r="E94" s="98"/>
      <c r="F94" s="98"/>
      <c r="G94" s="98"/>
      <c r="H94" s="98"/>
      <c r="I94" s="98"/>
      <c r="J94" s="99"/>
      <c r="K94" s="98"/>
      <c r="L94" s="100"/>
    </row>
    <row r="95" spans="1:13" ht="15" customHeight="1" x14ac:dyDescent="0.25">
      <c r="A95" s="116" t="s">
        <v>175</v>
      </c>
      <c r="B95" s="117"/>
      <c r="C95" s="117"/>
      <c r="D95" s="117"/>
      <c r="E95" s="117"/>
      <c r="F95" s="117"/>
      <c r="G95" s="117"/>
      <c r="H95" s="98"/>
      <c r="I95" s="98"/>
      <c r="J95" s="99"/>
      <c r="K95" s="98"/>
      <c r="L95" s="100"/>
    </row>
    <row r="96" spans="1:13" ht="15" customHeight="1" x14ac:dyDescent="0.25">
      <c r="A96" s="116" t="s">
        <v>176</v>
      </c>
      <c r="B96" s="117"/>
      <c r="C96" s="117"/>
      <c r="D96" s="117"/>
      <c r="E96" s="117"/>
      <c r="F96" s="117"/>
      <c r="G96" s="117"/>
      <c r="H96" s="98"/>
      <c r="I96" s="98"/>
      <c r="J96" s="99"/>
      <c r="K96" s="98"/>
      <c r="L96" s="100"/>
    </row>
    <row r="97" spans="1:12" ht="39" customHeight="1" x14ac:dyDescent="0.25">
      <c r="A97" s="110" t="s">
        <v>192</v>
      </c>
      <c r="B97" s="111"/>
      <c r="C97" s="111"/>
      <c r="D97" s="111"/>
      <c r="E97" s="111"/>
      <c r="F97" s="111"/>
      <c r="G97" s="111"/>
      <c r="H97" s="98"/>
      <c r="I97" s="98"/>
      <c r="J97" s="99"/>
      <c r="K97" s="98"/>
      <c r="L97" s="100"/>
    </row>
    <row r="98" spans="1:12" ht="54.75" customHeight="1" thickBot="1" x14ac:dyDescent="0.3">
      <c r="A98" s="107" t="s">
        <v>185</v>
      </c>
      <c r="B98" s="108"/>
      <c r="C98" s="108"/>
      <c r="D98" s="108"/>
      <c r="E98" s="108"/>
      <c r="F98" s="108"/>
      <c r="G98" s="108"/>
      <c r="H98" s="108"/>
      <c r="I98" s="108"/>
      <c r="J98" s="108"/>
      <c r="K98" s="108"/>
      <c r="L98" s="109"/>
    </row>
    <row r="99" spans="1:12" x14ac:dyDescent="0.25">
      <c r="A99" s="112"/>
      <c r="B99" s="112"/>
      <c r="C99" s="112"/>
      <c r="D99" s="112"/>
      <c r="E99" s="112"/>
      <c r="F99" s="112"/>
      <c r="G99" s="112"/>
    </row>
    <row r="100" spans="1:12" ht="39" customHeight="1" x14ac:dyDescent="0.25">
      <c r="A100" s="113"/>
      <c r="B100" s="113"/>
      <c r="C100" s="113"/>
      <c r="D100" s="113"/>
      <c r="E100" s="113"/>
      <c r="F100" s="113"/>
      <c r="G100" s="113"/>
    </row>
    <row r="101" spans="1:12" x14ac:dyDescent="0.25">
      <c r="A101" s="112"/>
      <c r="B101" s="112"/>
      <c r="C101" s="112"/>
      <c r="D101" s="112"/>
      <c r="E101" s="112"/>
      <c r="F101" s="112"/>
      <c r="G101" s="112"/>
    </row>
    <row r="103" spans="1:12" ht="18.75" customHeight="1" x14ac:dyDescent="0.25"/>
    <row r="105" spans="1:12" x14ac:dyDescent="0.25">
      <c r="A105" s="81"/>
      <c r="B105"/>
      <c r="C105"/>
      <c r="D105"/>
    </row>
    <row r="107" spans="1:12" ht="31.5" customHeight="1" x14ac:dyDescent="0.25"/>
    <row r="112" spans="1:12" ht="27.75" customHeight="1" x14ac:dyDescent="0.25"/>
    <row r="113" spans="1:4" ht="67.5" customHeight="1" x14ac:dyDescent="0.25"/>
    <row r="117" spans="1:4" x14ac:dyDescent="0.25">
      <c r="A117"/>
      <c r="B117"/>
      <c r="C117"/>
      <c r="D117"/>
    </row>
    <row r="118" spans="1:4" x14ac:dyDescent="0.25">
      <c r="A118" s="84"/>
      <c r="B118"/>
      <c r="C118"/>
      <c r="D118"/>
    </row>
  </sheetData>
  <protectedRanges>
    <protectedRange sqref="E61:E84 E33" name="Rango6"/>
    <protectedRange sqref="F49:F84 F46:F47 F33:F44" name="Rango4"/>
    <protectedRange sqref="G58:H84 G33:H33 H53:H57" name="Rango3"/>
    <protectedRange sqref="M54:M58 M33:M52 M60:M84" name="Rango2"/>
  </protectedRanges>
  <mergeCells count="119">
    <mergeCell ref="A87:L87"/>
    <mergeCell ref="B84:H84"/>
    <mergeCell ref="B78:H78"/>
    <mergeCell ref="A79:A84"/>
    <mergeCell ref="B79:H79"/>
    <mergeCell ref="J79:J84"/>
    <mergeCell ref="K79:K84"/>
    <mergeCell ref="L79:L84"/>
    <mergeCell ref="B80:H80"/>
    <mergeCell ref="B81:H81"/>
    <mergeCell ref="B82:H82"/>
    <mergeCell ref="B83:H83"/>
    <mergeCell ref="A72:A78"/>
    <mergeCell ref="B72:H72"/>
    <mergeCell ref="J72:J78"/>
    <mergeCell ref="K72:K78"/>
    <mergeCell ref="L72:L78"/>
    <mergeCell ref="B73:H73"/>
    <mergeCell ref="B74:H74"/>
    <mergeCell ref="B75:H75"/>
    <mergeCell ref="B76:H76"/>
    <mergeCell ref="B77:H77"/>
    <mergeCell ref="B70:H70"/>
    <mergeCell ref="B71:H71"/>
    <mergeCell ref="L62:L64"/>
    <mergeCell ref="M62:M64"/>
    <mergeCell ref="B63:H63"/>
    <mergeCell ref="B64:H64"/>
    <mergeCell ref="B65:H65"/>
    <mergeCell ref="I65:I68"/>
    <mergeCell ref="L65:L68"/>
    <mergeCell ref="M65:M68"/>
    <mergeCell ref="B66:H66"/>
    <mergeCell ref="B67:H67"/>
    <mergeCell ref="A61:M61"/>
    <mergeCell ref="A62:A68"/>
    <mergeCell ref="B62:H62"/>
    <mergeCell ref="I62:I64"/>
    <mergeCell ref="J62:J71"/>
    <mergeCell ref="K62:K71"/>
    <mergeCell ref="K58:K59"/>
    <mergeCell ref="M58:M59"/>
    <mergeCell ref="I49:I50"/>
    <mergeCell ref="J49:J51"/>
    <mergeCell ref="K49:K50"/>
    <mergeCell ref="M49:M50"/>
    <mergeCell ref="B52:K52"/>
    <mergeCell ref="J53:J60"/>
    <mergeCell ref="I54:I57"/>
    <mergeCell ref="K54:K57"/>
    <mergeCell ref="M54:M57"/>
    <mergeCell ref="I58:I59"/>
    <mergeCell ref="B68:H68"/>
    <mergeCell ref="A69:A71"/>
    <mergeCell ref="B69:H69"/>
    <mergeCell ref="I69:I71"/>
    <mergeCell ref="L69:L71"/>
    <mergeCell ref="M69:M71"/>
    <mergeCell ref="M40:M41"/>
    <mergeCell ref="I42:I44"/>
    <mergeCell ref="J42:J48"/>
    <mergeCell ref="K42:K44"/>
    <mergeCell ref="M42:M44"/>
    <mergeCell ref="I45:I47"/>
    <mergeCell ref="K45:K47"/>
    <mergeCell ref="M45:M47"/>
    <mergeCell ref="A33:A60"/>
    <mergeCell ref="B33:M33"/>
    <mergeCell ref="J34:J36"/>
    <mergeCell ref="L34:L60"/>
    <mergeCell ref="I35:I36"/>
    <mergeCell ref="K35:K36"/>
    <mergeCell ref="M35:M36"/>
    <mergeCell ref="J37:J41"/>
    <mergeCell ref="I40:I41"/>
    <mergeCell ref="K40:K41"/>
    <mergeCell ref="I10:J10"/>
    <mergeCell ref="G11:G12"/>
    <mergeCell ref="H11:H12"/>
    <mergeCell ref="I11:I12"/>
    <mergeCell ref="J11:J12"/>
    <mergeCell ref="G18:H18"/>
    <mergeCell ref="I18:J18"/>
    <mergeCell ref="A22:J22"/>
    <mergeCell ref="E1:L1"/>
    <mergeCell ref="L2:M2"/>
    <mergeCell ref="A8:J8"/>
    <mergeCell ref="A9:J9"/>
    <mergeCell ref="A10:A12"/>
    <mergeCell ref="B10:B12"/>
    <mergeCell ref="E10:E12"/>
    <mergeCell ref="F10:F12"/>
    <mergeCell ref="G10:H10"/>
    <mergeCell ref="C10:C12"/>
    <mergeCell ref="D10:D12"/>
    <mergeCell ref="L3:M3"/>
    <mergeCell ref="A2:A3"/>
    <mergeCell ref="B2:K3"/>
    <mergeCell ref="A28:M28"/>
    <mergeCell ref="A30:A32"/>
    <mergeCell ref="B30:L30"/>
    <mergeCell ref="M30:M32"/>
    <mergeCell ref="B31:H31"/>
    <mergeCell ref="I31:I32"/>
    <mergeCell ref="J31:J32"/>
    <mergeCell ref="K31:K32"/>
    <mergeCell ref="A23:H23"/>
    <mergeCell ref="L31:L32"/>
    <mergeCell ref="A89:L89"/>
    <mergeCell ref="A98:L98"/>
    <mergeCell ref="A97:G97"/>
    <mergeCell ref="A99:G99"/>
    <mergeCell ref="A100:G100"/>
    <mergeCell ref="A101:G101"/>
    <mergeCell ref="A91:H91"/>
    <mergeCell ref="A92:H92"/>
    <mergeCell ref="A93:H93"/>
    <mergeCell ref="A95:G95"/>
    <mergeCell ref="A96:G96"/>
  </mergeCells>
  <conditionalFormatting sqref="I18">
    <cfRule type="cellIs" dxfId="16" priority="16" stopIfTrue="1" operator="lessThan">
      <formula>0.75</formula>
    </cfRule>
    <cfRule type="cellIs" dxfId="15" priority="17" stopIfTrue="1" operator="greaterThanOrEqual">
      <formula>0.75</formula>
    </cfRule>
  </conditionalFormatting>
  <conditionalFormatting sqref="I17:J17">
    <cfRule type="cellIs" dxfId="14" priority="14" stopIfTrue="1" operator="lessThan">
      <formula>0.75</formula>
    </cfRule>
    <cfRule type="cellIs" dxfId="13" priority="15" stopIfTrue="1" operator="greaterThanOrEqual">
      <formula>0.75</formula>
    </cfRule>
  </conditionalFormatting>
  <conditionalFormatting sqref="E1:L1 B5:F5 L2:L7 B4:J4 E6:F6 A1:A2 H6:J6 A7:J7 B2 A4:A6">
    <cfRule type="cellIs" dxfId="12" priority="13" operator="equal">
      <formula>"ERROR"</formula>
    </cfRule>
  </conditionalFormatting>
  <conditionalFormatting sqref="G1:L1 L2:L7 F4:J4 F5:F7 G7 H6:J7">
    <cfRule type="cellIs" dxfId="11" priority="9" operator="equal">
      <formula>"INEXISTENTE"</formula>
    </cfRule>
    <cfRule type="cellIs" dxfId="10" priority="10" operator="equal">
      <formula>"INADECUADO"</formula>
    </cfRule>
    <cfRule type="cellIs" dxfId="9" priority="11" operator="equal">
      <formula>"PARCIALMENTE ADECUADO"</formula>
    </cfRule>
    <cfRule type="cellIs" dxfId="8" priority="12" operator="equal">
      <formula>"ADECUADO"</formula>
    </cfRule>
  </conditionalFormatting>
  <conditionalFormatting sqref="L5:L6">
    <cfRule type="cellIs" dxfId="7" priority="1" operator="equal">
      <formula>"INEXISTENTE"</formula>
    </cfRule>
    <cfRule type="cellIs" dxfId="6" priority="2" operator="equal">
      <formula>"INEFICAZ"</formula>
    </cfRule>
    <cfRule type="cellIs" dxfId="5" priority="3" operator="equal">
      <formula>"CON DEFICIENCIAS"</formula>
    </cfRule>
    <cfRule type="cellIs" dxfId="4" priority="4" operator="equal">
      <formula>"EFICAZ"</formula>
    </cfRule>
  </conditionalFormatting>
  <conditionalFormatting sqref="L5:L6 J6:J7">
    <cfRule type="cellIs" dxfId="3" priority="5" operator="equal">
      <formula>"CRÍTICO"</formula>
    </cfRule>
    <cfRule type="cellIs" dxfId="2" priority="6" operator="equal">
      <formula>"ALTO"</formula>
    </cfRule>
    <cfRule type="cellIs" dxfId="1" priority="7" operator="equal">
      <formula>"MEDIO"</formula>
    </cfRule>
    <cfRule type="cellIs" dxfId="0" priority="8" operator="equal">
      <formula>"BAJO"</formula>
    </cfRule>
  </conditionalFormatting>
  <dataValidations count="16">
    <dataValidation type="custom" allowBlank="1" showInputMessage="1" showErrorMessage="1" sqref="M34 M38">
      <formula1>M34:M84&lt;=100%</formula1>
    </dataValidation>
    <dataValidation type="custom" allowBlank="1" showInputMessage="1" showErrorMessage="1" sqref="M39">
      <formula1>M39:M88&lt;=100%</formula1>
    </dataValidation>
    <dataValidation type="custom" allowBlank="1" showInputMessage="1" showErrorMessage="1" sqref="M37">
      <formula1>M37:M88&lt;=100%</formula1>
    </dataValidation>
    <dataValidation type="custom" allowBlank="1" showInputMessage="1" showErrorMessage="1" sqref="M40">
      <formula1>M40:M88&lt;=100%</formula1>
    </dataValidation>
    <dataValidation type="custom" allowBlank="1" showInputMessage="1" showErrorMessage="1" sqref="M42">
      <formula1>M42:M88&lt;=100%</formula1>
    </dataValidation>
    <dataValidation type="custom" allowBlank="1" showInputMessage="1" showErrorMessage="1" sqref="M49">
      <formula1>M49:M92&lt;=100%</formula1>
    </dataValidation>
    <dataValidation type="custom" allowBlank="1" showInputMessage="1" showErrorMessage="1" sqref="M51">
      <formula1>M51:M91&lt;=100%</formula1>
    </dataValidation>
    <dataValidation type="custom" allowBlank="1" showInputMessage="1" showErrorMessage="1" sqref="M62">
      <formula1>M62:M91&lt;=100%</formula1>
    </dataValidation>
    <dataValidation type="custom" allowBlank="1" showInputMessage="1" showErrorMessage="1" sqref="M54">
      <formula1>M54:M91&lt;=100%</formula1>
    </dataValidation>
    <dataValidation type="custom" allowBlank="1" showInputMessage="1" showErrorMessage="1" sqref="M58">
      <formula1>M58:M92&lt;=100%</formula1>
    </dataValidation>
    <dataValidation type="custom" allowBlank="1" showInputMessage="1" showErrorMessage="1" sqref="M65">
      <formula1>M65:M93&lt;=100%</formula1>
    </dataValidation>
    <dataValidation type="custom" allowBlank="1" showInputMessage="1" showErrorMessage="1" sqref="M60">
      <formula1>M60:M92&lt;=100%</formula1>
    </dataValidation>
    <dataValidation type="custom" allowBlank="1" showInputMessage="1" showErrorMessage="1" sqref="M69 M72:M79">
      <formula1>M69:M96&lt;=100%</formula1>
    </dataValidation>
    <dataValidation type="custom" allowBlank="1" showInputMessage="1" showErrorMessage="1" sqref="M80">
      <formula1>M80:M106&lt;=100%</formula1>
    </dataValidation>
    <dataValidation type="custom" allowBlank="1" showInputMessage="1" showErrorMessage="1" sqref="M81:M82">
      <formula1>M81:M106&lt;=100%</formula1>
    </dataValidation>
    <dataValidation type="custom" allowBlank="1" showInputMessage="1" showErrorMessage="1" sqref="M83:M84">
      <formula1>M83:M107&lt;=100%</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DESEMPEÑO FINANCIERO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Hector Arsenio Ordoñez</cp:lastModifiedBy>
  <dcterms:created xsi:type="dcterms:W3CDTF">2022-11-29T17:04:46Z</dcterms:created>
  <dcterms:modified xsi:type="dcterms:W3CDTF">2023-05-15T18:37:31Z</dcterms:modified>
</cp:coreProperties>
</file>